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lacje Inwestorskie\Strona internetowa\sprawozadanie na stronę\ENG\"/>
    </mc:Choice>
  </mc:AlternateContent>
  <bookViews>
    <workbookView xWindow="0" yWindow="0" windowWidth="23040" windowHeight="7476"/>
  </bookViews>
  <sheets>
    <sheet name="COVER" sheetId="8" r:id="rId1"/>
    <sheet name="P&amp;L" sheetId="1" r:id="rId2"/>
    <sheet name="BALANCE SHEET" sheetId="2" r:id="rId3"/>
    <sheet name="CASH FLOW" sheetId="3" r:id="rId4"/>
    <sheet name="SHARE CAPITAL" sheetId="4" r:id="rId5"/>
    <sheet name="SEGMENTS" sheetId="5" r:id="rId6"/>
    <sheet name="SALES by COUNTRY" sheetId="6" r:id="rId7"/>
  </sheets>
  <externalReferences>
    <externalReference r:id="rId8"/>
    <externalReference r:id="rId9"/>
    <externalReference r:id="rId10"/>
    <externalReference r:id="rId11"/>
  </externalReferences>
  <definedNames>
    <definedName name="_Fill" localSheetId="0" hidden="1">#REF!</definedName>
    <definedName name="_Fill" hidden="1">#REF!</definedName>
    <definedName name="a" localSheetId="0" hidden="1">{#N/A,#N/A,FALSE,"Nabycie akcji"}</definedName>
    <definedName name="a" hidden="1">{#N/A,#N/A,FALSE,"Nabycie akcji"}</definedName>
    <definedName name="aaa" hidden="1">#REF!</definedName>
    <definedName name="adsadsad" localSheetId="0" hidden="1">{#N/A,#N/A,FALSE,"Nabycie akcji"}</definedName>
    <definedName name="adsadsad" hidden="1">{#N/A,#N/A,FALSE,"Nabycie akcji"}</definedName>
    <definedName name="AS2DocOpenMode" hidden="1">"AS2DocumentEdit"</definedName>
    <definedName name="d">[1]params!$C$5</definedName>
    <definedName name="D1P" localSheetId="0" hidden="1">{#N/A,#N/A,FALSE,"Nabycie akcji"}</definedName>
    <definedName name="D1P" hidden="1">{#N/A,#N/A,FALSE,"Nabycie akcji"}</definedName>
    <definedName name="DigAfComma" localSheetId="0">[2]Info!$D$27</definedName>
    <definedName name="DigAfComma">[3]Info!$D$27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localSheetId="0" hidden="1">{#N/A,#N/A,FALSE,"Nabycie akcji"}</definedName>
    <definedName name="kkk" hidden="1">{#N/A,#N/A,FALSE,"Nabycie akcji"}</definedName>
    <definedName name="kl" localSheetId="0" hidden="1">{#N/A,#N/A,TRUE,"F-1";#N/A,#N/A,TRUE,"F-2"}</definedName>
    <definedName name="kl" hidden="1">{#N/A,#N/A,TRUE,"F-1";#N/A,#N/A,TRUE,"F-2"}</definedName>
    <definedName name="l" hidden="1">{#N/A,#N/A,FALSE,"Nabycie akcji"}</definedName>
    <definedName name="NOta8" localSheetId="0" hidden="1">{#N/A,#N/A,FALSE,"Nabycie akcji"}</definedName>
    <definedName name="NOta8" hidden="1">{#N/A,#N/A,FALSE,"Nabycie akcji"}</definedName>
    <definedName name="prm_dte1">[1]params!$C$2</definedName>
    <definedName name="prm_dte2">[1]params!$C$3</definedName>
    <definedName name="prm_dte4">[1]params!$C$5</definedName>
    <definedName name="prm_eofmonth">[1]params!$C$25</definedName>
    <definedName name="prm_ms">[1]params!$E$2</definedName>
    <definedName name="prm_msk">[1]params!$E$3</definedName>
    <definedName name="Rounding" localSheetId="0">[2]Info!$D$26</definedName>
    <definedName name="Rounding">[3]Info!$D$26</definedName>
    <definedName name="tbl_waluty">[1]params!$B$9:$E$24</definedName>
    <definedName name="wrn.Akcje._.Mątwy." localSheetId="0" hidden="1">{#N/A,#N/A,FALSE,"Nabycie akcji"}</definedName>
    <definedName name="wrn.Akcje._.Mątwy." hidden="1">{#N/A,#N/A,FALSE,"Nabycie akcji"}</definedName>
    <definedName name="wrn.PBC._.Drukowane." localSheetId="0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0" hidden="1">{#N/A,#N/A,FALSE,"Nabycie akcji"}</definedName>
    <definedName name="xxx" hidden="1">{#N/A,#N/A,FALSE,"Nabycie akcji"}</definedName>
    <definedName name="xxx1" localSheetId="0" hidden="1">{#N/A,#N/A,TRUE,"F-1";#N/A,#N/A,TRUE,"F-2"}</definedName>
    <definedName name="xxx1" hidden="1">{#N/A,#N/A,TRUE,"F-1";#N/A,#N/A,TRUE,"F-2"}</definedName>
    <definedName name="xxx2" localSheetId="0" hidden="1">{#N/A,#N/A,FALSE,"Nabycie akcji"}</definedName>
    <definedName name="xxx2" hidden="1">{#N/A,#N/A,FALSE,"Nabycie akcji"}</definedName>
    <definedName name="xxx3" localSheetId="0" hidden="1">{#N/A,#N/A,TRUE,"F-1";#N/A,#N/A,TRUE,"F-2"}</definedName>
    <definedName name="xxx3" hidden="1">{#N/A,#N/A,TRUE,"F-1";#N/A,#N/A,TRUE,"F-2"}</definedName>
    <definedName name="xxx4" localSheetId="0" hidden="1">{#N/A,#N/A,FALSE,"Nabycie akcji"}</definedName>
    <definedName name="xxx4" hidden="1">{#N/A,#N/A,FALSE,"Nabycie akcji"}</definedName>
    <definedName name="z" localSheetId="0" hidden="1">{#N/A,#N/A,FALSE,"Nabycie akcji"}</definedName>
    <definedName name="z" hidden="1">{#N/A,#N/A,FALSE,"Nabycie akcji"}</definedName>
    <definedName name="ZebraBITemplate" hidden="1">TRUE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" l="1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J16" i="5"/>
  <c r="I16" i="5"/>
  <c r="H16" i="5"/>
  <c r="G16" i="5"/>
  <c r="F16" i="5"/>
  <c r="E16" i="5"/>
  <c r="D16" i="5"/>
  <c r="C16" i="5"/>
  <c r="J15" i="5"/>
  <c r="I15" i="5"/>
  <c r="H15" i="5"/>
  <c r="G15" i="5"/>
  <c r="F15" i="5"/>
  <c r="E15" i="5"/>
  <c r="D15" i="5"/>
  <c r="C15" i="5"/>
  <c r="J14" i="5"/>
  <c r="I14" i="5"/>
  <c r="H14" i="5"/>
  <c r="G14" i="5"/>
  <c r="F14" i="5"/>
  <c r="E14" i="5"/>
  <c r="D14" i="5"/>
  <c r="C14" i="5"/>
  <c r="J13" i="5"/>
  <c r="I13" i="5"/>
  <c r="H13" i="5"/>
  <c r="G13" i="5"/>
  <c r="F13" i="5"/>
  <c r="E13" i="5"/>
  <c r="D13" i="5"/>
  <c r="C13" i="5"/>
  <c r="H10" i="5"/>
  <c r="G10" i="5"/>
  <c r="F10" i="5"/>
  <c r="E10" i="5"/>
  <c r="D10" i="5"/>
  <c r="C10" i="5"/>
  <c r="H8" i="5"/>
  <c r="G8" i="5"/>
  <c r="F8" i="5"/>
  <c r="E8" i="5"/>
  <c r="D8" i="5"/>
  <c r="C8" i="5"/>
  <c r="J5" i="5"/>
  <c r="J6" i="5" s="1"/>
  <c r="I5" i="5"/>
  <c r="H5" i="5"/>
  <c r="G5" i="5"/>
  <c r="F5" i="5"/>
  <c r="E5" i="5"/>
  <c r="D5" i="5"/>
  <c r="C5" i="5"/>
  <c r="J4" i="5"/>
  <c r="I4" i="5"/>
  <c r="H4" i="5"/>
  <c r="G4" i="5"/>
  <c r="F4" i="5"/>
  <c r="E4" i="5"/>
  <c r="D4" i="5"/>
  <c r="C4" i="5"/>
  <c r="F6" i="5" l="1"/>
  <c r="E6" i="5"/>
  <c r="E9" i="5" s="1"/>
  <c r="I6" i="5"/>
  <c r="F9" i="5"/>
  <c r="J18" i="5"/>
  <c r="C6" i="5"/>
  <c r="C9" i="5" s="1"/>
  <c r="G6" i="5"/>
  <c r="G9" i="5" s="1"/>
  <c r="J8" i="5"/>
  <c r="J9" i="5" s="1"/>
  <c r="D6" i="5"/>
  <c r="D9" i="5" s="1"/>
  <c r="H6" i="5"/>
  <c r="H9" i="5" s="1"/>
  <c r="J10" i="5"/>
</calcChain>
</file>

<file path=xl/sharedStrings.xml><?xml version="1.0" encoding="utf-8"?>
<sst xmlns="http://schemas.openxmlformats.org/spreadsheetml/2006/main" count="294" uniqueCount="175">
  <si>
    <t>01.2018-09.2018</t>
  </si>
  <si>
    <t>07.2018-09.2018</t>
  </si>
  <si>
    <t>01.2017-09.2017</t>
  </si>
  <si>
    <t>07.2017-09.2017</t>
  </si>
  <si>
    <t/>
  </si>
  <si>
    <t>30.09.2018</t>
  </si>
  <si>
    <t>31.12.2017</t>
  </si>
  <si>
    <t>nd</t>
  </si>
  <si>
    <t>Austria</t>
  </si>
  <si>
    <t>-</t>
  </si>
  <si>
    <t>e - commerce</t>
  </si>
  <si>
    <t>E-COMMERCE</t>
  </si>
  <si>
    <t>01.2017-03.2017</t>
  </si>
  <si>
    <t>Sales revenue</t>
  </si>
  <si>
    <t>3.1</t>
  </si>
  <si>
    <t>Cost of goods sold</t>
  </si>
  <si>
    <t>GROSS PROFIT ON SALE</t>
  </si>
  <si>
    <t>Cost of operating stores</t>
  </si>
  <si>
    <t>Other cost of sale</t>
  </si>
  <si>
    <t>Administrative expenses</t>
  </si>
  <si>
    <t>3.2</t>
  </si>
  <si>
    <t>Other cost and  operating revenue</t>
  </si>
  <si>
    <t>Profit on operating activity</t>
  </si>
  <si>
    <t>Finance revenue</t>
  </si>
  <si>
    <t>Finance cost</t>
  </si>
  <si>
    <t>Profit before tax</t>
  </si>
  <si>
    <t>3.3</t>
  </si>
  <si>
    <t>Income tax</t>
  </si>
  <si>
    <t>Net profit</t>
  </si>
  <si>
    <t>Attributable to shareholders of the parent company</t>
  </si>
  <si>
    <t>Attributable to non-controlling interest</t>
  </si>
  <si>
    <t>Other comprehensive income</t>
  </si>
  <si>
    <t>Attributable to be reclassified to profit - exchange rate differences upon conversion of reports of foreign entities</t>
  </si>
  <si>
    <t>Not attributable to be reclasified to profit - other</t>
  </si>
  <si>
    <t>Total net comprehensive income</t>
  </si>
  <si>
    <t>TOTAL COMPREHENSIVE INCOME</t>
  </si>
  <si>
    <t>Weighted average number of ordinary shares (mln pcs)</t>
  </si>
  <si>
    <t>Basic earnings per share (in PLN)</t>
  </si>
  <si>
    <t>Diluted earnings per share (in PLN)</t>
  </si>
  <si>
    <t>5.3</t>
  </si>
  <si>
    <t>Intangible assets</t>
  </si>
  <si>
    <t>Goodwill</t>
  </si>
  <si>
    <t>5.4</t>
  </si>
  <si>
    <t>Tangible fixed assets - investments in stores</t>
  </si>
  <si>
    <t>Tangible fixed assets - factory and distribution</t>
  </si>
  <si>
    <t>Tangible fixed assets - other</t>
  </si>
  <si>
    <t>Right to use</t>
  </si>
  <si>
    <t>5.2</t>
  </si>
  <si>
    <t>Deferred tax assets</t>
  </si>
  <si>
    <t>Loans granted</t>
  </si>
  <si>
    <t>Total non-current assets</t>
  </si>
  <si>
    <t>5.5</t>
  </si>
  <si>
    <t>Inventories</t>
  </si>
  <si>
    <t>4.2</t>
  </si>
  <si>
    <t>Trade receivables</t>
  </si>
  <si>
    <t>Income tax receivables</t>
  </si>
  <si>
    <t>4.1</t>
  </si>
  <si>
    <t>Other receivables</t>
  </si>
  <si>
    <t>5.6</t>
  </si>
  <si>
    <t>Cash and cash equivalents</t>
  </si>
  <si>
    <t>Financial derivative instruments</t>
  </si>
  <si>
    <t>Total current assets</t>
  </si>
  <si>
    <t>TOTAL ASSETS</t>
  </si>
  <si>
    <t>Debt liabilities</t>
  </si>
  <si>
    <t>Deferred tax liabilities</t>
  </si>
  <si>
    <t>5.7</t>
  </si>
  <si>
    <t>Provisions</t>
  </si>
  <si>
    <t>Grants received</t>
  </si>
  <si>
    <t>6.2</t>
  </si>
  <si>
    <t>Obligation to repurchase non-controlling interests</t>
  </si>
  <si>
    <t>Lease liabilities</t>
  </si>
  <si>
    <t>Total non-current liabilities</t>
  </si>
  <si>
    <t>Trade liabilities</t>
  </si>
  <si>
    <t>Other liabilities</t>
  </si>
  <si>
    <t>5.1</t>
  </si>
  <si>
    <t>Income tax liabilities</t>
  </si>
  <si>
    <t>Total current liabilities</t>
  </si>
  <si>
    <t>TOTAL LIABILITIES</t>
  </si>
  <si>
    <t>NET ASSETS</t>
  </si>
  <si>
    <t>Equity</t>
  </si>
  <si>
    <t>Share capital</t>
  </si>
  <si>
    <t>Share premium</t>
  </si>
  <si>
    <t>Exchange rate differences from the translations</t>
  </si>
  <si>
    <t>Actuarial valuation of employee benefits</t>
  </si>
  <si>
    <t>Retained earnings</t>
  </si>
  <si>
    <t>Equity attributable to the shareholders of the parent entity</t>
  </si>
  <si>
    <t>Non-controlling interests</t>
  </si>
  <si>
    <t>TOTAL EQUITY</t>
  </si>
  <si>
    <t>Amortization and depreciation</t>
  </si>
  <si>
    <t>Loss on investment activity</t>
  </si>
  <si>
    <t>Cost of borrowings</t>
  </si>
  <si>
    <t>Other adjustments to profit before tax</t>
  </si>
  <si>
    <t>Income tax paid</t>
  </si>
  <si>
    <t>Cash flow before changes in working capital</t>
  </si>
  <si>
    <t>Changes in working capital</t>
  </si>
  <si>
    <t>Change in inventory and inventory write-downs</t>
  </si>
  <si>
    <t>Change in receivables</t>
  </si>
  <si>
    <t>Change in current liabilities, excluding borrowings</t>
  </si>
  <si>
    <t>Net cash flows from operating activities</t>
  </si>
  <si>
    <t>Proceeds from the sale of tangible fixed assets</t>
  </si>
  <si>
    <t>Repayment of loans granted and interest</t>
  </si>
  <si>
    <t>Purchase of intangible and tangible fixed assets</t>
  </si>
  <si>
    <t>Expenses on capital increase in subsidiaries</t>
  </si>
  <si>
    <t>Purchase of investment in eobuwie S.A.</t>
  </si>
  <si>
    <t>Net cash flows from investing activities</t>
  </si>
  <si>
    <t>Proceeds from borrowings</t>
  </si>
  <si>
    <t>Issue of bonds</t>
  </si>
  <si>
    <t>Reapyment of bonds</t>
  </si>
  <si>
    <t>Lease payments</t>
  </si>
  <si>
    <t>Interest and commissions paid</t>
  </si>
  <si>
    <t>Proceeds from the issue of shares</t>
  </si>
  <si>
    <t>Net cash flows from finance activities</t>
  </si>
  <si>
    <t>TOTAL CASH FLOWS</t>
  </si>
  <si>
    <t>Net increase/decrease of cash and cash equivalents</t>
  </si>
  <si>
    <t>Exchange rate changes on cash and cash equivalents</t>
  </si>
  <si>
    <t>Cash and cash equivalents at beginning of period</t>
  </si>
  <si>
    <t>Cash and cash equivalents at the end of period</t>
  </si>
  <si>
    <t>4.4</t>
  </si>
  <si>
    <t>5.2, 5.1</t>
  </si>
  <si>
    <t>Dividends and other payments to owner</t>
  </si>
  <si>
    <t>Repayment of borrowings</t>
  </si>
  <si>
    <t>SHARE CAPITAL</t>
  </si>
  <si>
    <t>SHARE PREMIUM</t>
  </si>
  <si>
    <t>RETAINED EARNINGS</t>
  </si>
  <si>
    <t>EXCHANGE RATE DIFFERENCES UPON CONVERSION OF FOREIGN ENTITIES</t>
  </si>
  <si>
    <t>ACTUARIAL VALUATION OF EMPLOYEE BENEFITS</t>
  </si>
  <si>
    <t>NON-CONTROLLING INTERESTS</t>
  </si>
  <si>
    <t>ATTRIBUTABLE TO SHAREHOLDERS OF THE PARENT COMPANY</t>
  </si>
  <si>
    <t>Net profit for the period</t>
  </si>
  <si>
    <t>Net profit attributable to non-controlling_x000D_ interests</t>
  </si>
  <si>
    <t>Total comprehensive income</t>
  </si>
  <si>
    <t>Dividend registered</t>
  </si>
  <si>
    <t>As of 01.01.2017</t>
  </si>
  <si>
    <t>As of 31.12.2017 (01.01.2018)</t>
  </si>
  <si>
    <t>Total transactions with owners</t>
  </si>
  <si>
    <t>Valuation of employee option scheme</t>
  </si>
  <si>
    <t>Issue of shares</t>
  </si>
  <si>
    <t>Commitment to purchase own shares of eobuwie.pl S.A.</t>
  </si>
  <si>
    <t xml:space="preserve">Net profit attributable to non-controlling interests </t>
  </si>
  <si>
    <t>Dividend payment</t>
  </si>
  <si>
    <t>As of 30.09.2018 (01.10.2018)</t>
  </si>
  <si>
    <t>Acquisition of non-controlling interest</t>
  </si>
  <si>
    <t>DISTRIBUTION ACTIVITY</t>
  </si>
  <si>
    <t>Manufacturing</t>
  </si>
  <si>
    <t>TOTAL</t>
  </si>
  <si>
    <t>Retail activity</t>
  </si>
  <si>
    <t>Wholesale</t>
  </si>
  <si>
    <t>Poland</t>
  </si>
  <si>
    <t>UE - CEE</t>
  </si>
  <si>
    <t>UE - WESTERN EUROPE</t>
  </si>
  <si>
    <t>Other countries</t>
  </si>
  <si>
    <t>Total sales revenue</t>
  </si>
  <si>
    <t>Revenue from sales to other segments</t>
  </si>
  <si>
    <t>Revenue from sales from external customers</t>
  </si>
  <si>
    <t>Gross margin</t>
  </si>
  <si>
    <t>Profit of segment</t>
  </si>
  <si>
    <t>Assets of segments</t>
  </si>
  <si>
    <t>Fixed assets except deferred tax asset and granted loans</t>
  </si>
  <si>
    <t>Outlays on tangible non-current assets and intangibles</t>
  </si>
  <si>
    <t>Other revenue/costs:</t>
  </si>
  <si>
    <t>Impairment loss of tangible fixed assets and intangibles</t>
  </si>
  <si>
    <t>FIXED ASSETS (EXCEPT FINANCIAL INSTRUMENTS AND DEFERRED TAX)</t>
  </si>
  <si>
    <t>Czech Republic</t>
  </si>
  <si>
    <t>Hungary</t>
  </si>
  <si>
    <t>Germany</t>
  </si>
  <si>
    <t>Slovakia</t>
  </si>
  <si>
    <t>Romania</t>
  </si>
  <si>
    <t>Switzerland</t>
  </si>
  <si>
    <t>Croatia</t>
  </si>
  <si>
    <t>Slovenia</t>
  </si>
  <si>
    <t>Other</t>
  </si>
  <si>
    <t>total</t>
  </si>
  <si>
    <t>Deferred tax</t>
  </si>
  <si>
    <t>Financial instruments</t>
  </si>
  <si>
    <t>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</si>
</sst>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#,##0.0_);_(\(#,##0.0\);_(&quot;-&quot;??_);_(@_)"/>
    <numFmt numFmtId="165" formatCode="_(#,##0.00_);_(\(#,##0.00\);_(&quot;-&quot;??_);_(@_)"/>
    <numFmt numFmtId="166" formatCode="#,##0.0;\(#,##0.0\);0.0"/>
    <numFmt numFmtId="167" formatCode="#,##0.0"/>
    <numFmt numFmtId="168" formatCode="0.0%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7.5"/>
      <color rgb="FF868686"/>
      <name val="Myriad Pro SemiCondensed"/>
      <charset val="238"/>
    </font>
    <font>
      <b/>
      <sz val="7.5"/>
      <color rgb="FF868686"/>
      <name val="Myriad Pro SemiCondensed"/>
      <charset val="238"/>
    </font>
    <font>
      <i/>
      <sz val="7.5"/>
      <color rgb="FF868686"/>
      <name val="Myriad Pro SemiCondensed"/>
      <charset val="238"/>
    </font>
    <font>
      <sz val="7.5"/>
      <color theme="1"/>
      <name val="Myriad Pro SemiCondensed"/>
      <charset val="238"/>
    </font>
    <font>
      <sz val="10"/>
      <color theme="1"/>
      <name val="Arial"/>
      <family val="2"/>
      <charset val="238"/>
    </font>
    <font>
      <sz val="6.5"/>
      <color rgb="FF868686"/>
      <name val="Times New Roman"/>
      <family val="1"/>
      <charset val="238"/>
    </font>
    <font>
      <sz val="7.5"/>
      <color rgb="FF868686"/>
      <name val="Times New Roman"/>
      <family val="1"/>
      <charset val="238"/>
    </font>
    <font>
      <b/>
      <sz val="7.5"/>
      <color rgb="FFCF621C"/>
      <name val="Times New Roman"/>
      <family val="1"/>
      <charset val="238"/>
    </font>
    <font>
      <sz val="6"/>
      <color rgb="FF868686"/>
      <name val="Times New Roman"/>
      <family val="1"/>
      <charset val="238"/>
    </font>
    <font>
      <sz val="7"/>
      <color rgb="FF868686"/>
      <name val="Times New Roman"/>
      <family val="1"/>
      <charset val="238"/>
    </font>
    <font>
      <b/>
      <sz val="7"/>
      <color rgb="FFCF621C"/>
      <name val="Times New Roman"/>
      <family val="1"/>
      <charset val="238"/>
    </font>
    <font>
      <b/>
      <i/>
      <sz val="7"/>
      <color rgb="FFCF621C"/>
      <name val="Times New Roman"/>
      <family val="1"/>
      <charset val="238"/>
    </font>
    <font>
      <i/>
      <sz val="7"/>
      <color rgb="FF868686"/>
      <name val="Times New Roman"/>
      <family val="1"/>
      <charset val="238"/>
    </font>
    <font>
      <sz val="7"/>
      <color rgb="FF868686"/>
      <name val="Myriad Pro SemiCondensed"/>
      <charset val="238"/>
    </font>
    <font>
      <b/>
      <sz val="7"/>
      <color rgb="FF868686"/>
      <name val="Myriad Pro SemiCondensed"/>
      <charset val="238"/>
    </font>
    <font>
      <b/>
      <sz val="7.5"/>
      <color rgb="FFBF8800"/>
      <name val="Myriad Pro SemiCondensed"/>
      <charset val="238"/>
    </font>
    <font>
      <b/>
      <sz val="7.5"/>
      <color theme="0" tint="-0.49995422223578601"/>
      <name val="Myriad Pro SemiCondensed"/>
      <charset val="238"/>
    </font>
    <font>
      <sz val="7.5"/>
      <color rgb="FF808080"/>
      <name val="Times New Roman"/>
      <family val="1"/>
      <charset val="238"/>
    </font>
    <font>
      <b/>
      <sz val="7.5"/>
      <color rgb="FF868686"/>
      <name val="Times New Roman"/>
      <family val="1"/>
      <charset val="238"/>
    </font>
    <font>
      <sz val="6.5"/>
      <color rgb="FF868686"/>
      <name val="Myriad Pro SemiCondensed"/>
      <charset val="238"/>
    </font>
    <font>
      <sz val="7.5"/>
      <color rgb="FFCF621C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F4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585858"/>
      </top>
      <bottom style="thick">
        <color rgb="FFCF621C"/>
      </bottom>
      <diagonal/>
    </border>
    <border>
      <left/>
      <right/>
      <top/>
      <bottom style="thin">
        <color rgb="FF58585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585858"/>
      </top>
      <bottom style="thin">
        <color indexed="64"/>
      </bottom>
      <diagonal/>
    </border>
    <border>
      <left/>
      <right/>
      <top/>
      <bottom style="thick">
        <color rgb="FFCF621C"/>
      </bottom>
      <diagonal/>
    </border>
    <border>
      <left/>
      <right/>
      <top style="thick">
        <color rgb="FFCF621C"/>
      </top>
      <bottom style="medium">
        <color rgb="FF585858"/>
      </bottom>
      <diagonal/>
    </border>
    <border>
      <left/>
      <right/>
      <top/>
      <bottom style="medium">
        <color rgb="FF585858"/>
      </bottom>
      <diagonal/>
    </border>
    <border>
      <left/>
      <right/>
      <top style="medium">
        <color rgb="FF585858"/>
      </top>
      <bottom/>
      <diagonal/>
    </border>
    <border>
      <left/>
      <right/>
      <top style="medium">
        <color rgb="FF585858"/>
      </top>
      <bottom style="medium">
        <color rgb="FF585858"/>
      </bottom>
      <diagonal/>
    </border>
    <border>
      <left/>
      <right/>
      <top style="medium">
        <color rgb="FF585858"/>
      </top>
      <bottom style="thick">
        <color rgb="FFCF621C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58585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60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2" fillId="0" borderId="0" xfId="1" applyFont="1"/>
    <xf numFmtId="164" fontId="3" fillId="2" borderId="2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164" fontId="3" fillId="0" borderId="0" xfId="1" applyNumberFormat="1" applyFont="1" applyBorder="1" applyAlignment="1">
      <alignment horizontal="right" vertical="center" wrapText="1"/>
    </xf>
    <xf numFmtId="165" fontId="3" fillId="2" borderId="0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3" fillId="2" borderId="3" xfId="1" applyNumberFormat="1" applyFont="1" applyFill="1" applyBorder="1" applyAlignment="1">
      <alignment horizontal="right" vertical="center" wrapText="1"/>
    </xf>
    <xf numFmtId="165" fontId="2" fillId="2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 applyBorder="1" applyAlignment="1">
      <alignment horizontal="right" vertical="center" wrapText="1"/>
    </xf>
    <xf numFmtId="0" fontId="5" fillId="0" borderId="0" xfId="1" applyFont="1"/>
    <xf numFmtId="164" fontId="2" fillId="2" borderId="0" xfId="1" applyNumberFormat="1" applyFont="1" applyFill="1" applyBorder="1" applyAlignment="1">
      <alignment wrapText="1"/>
    </xf>
    <xf numFmtId="164" fontId="2" fillId="0" borderId="0" xfId="1" applyNumberFormat="1" applyFont="1" applyFill="1" applyAlignment="1">
      <alignment wrapText="1"/>
    </xf>
    <xf numFmtId="0" fontId="6" fillId="0" borderId="0" xfId="0" applyFont="1"/>
    <xf numFmtId="166" fontId="6" fillId="0" borderId="0" xfId="0" applyNumberFormat="1" applyFont="1"/>
    <xf numFmtId="0" fontId="2" fillId="0" borderId="0" xfId="1" applyFont="1" applyAlignment="1">
      <alignment wrapText="1"/>
    </xf>
    <xf numFmtId="164" fontId="2" fillId="2" borderId="2" xfId="1" applyNumberFormat="1" applyFont="1" applyFill="1" applyBorder="1" applyAlignment="1">
      <alignment horizontal="right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164" fontId="2" fillId="2" borderId="3" xfId="1" applyNumberFormat="1" applyFont="1" applyFill="1" applyBorder="1" applyAlignment="1">
      <alignment horizontal="right" vertical="center" wrapText="1"/>
    </xf>
    <xf numFmtId="164" fontId="2" fillId="0" borderId="3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wrapText="1"/>
    </xf>
    <xf numFmtId="164" fontId="2" fillId="2" borderId="2" xfId="1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166" fontId="8" fillId="0" borderId="7" xfId="0" applyNumberFormat="1" applyFont="1" applyBorder="1" applyAlignment="1">
      <alignment horizontal="right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166" fontId="11" fillId="2" borderId="0" xfId="0" applyNumberFormat="1" applyFont="1" applyFill="1" applyAlignment="1">
      <alignment horizontal="right" vertical="center" wrapText="1"/>
    </xf>
    <xf numFmtId="166" fontId="11" fillId="2" borderId="7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64" fontId="15" fillId="2" borderId="2" xfId="1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right" vertical="center" wrapText="1"/>
    </xf>
    <xf numFmtId="166" fontId="11" fillId="0" borderId="7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vertical="center" wrapText="1"/>
    </xf>
    <xf numFmtId="10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right" vertical="center" wrapText="1"/>
    </xf>
    <xf numFmtId="0" fontId="2" fillId="0" borderId="12" xfId="0" applyFont="1" applyBorder="1"/>
    <xf numFmtId="0" fontId="2" fillId="0" borderId="5" xfId="0" applyFont="1" applyFill="1" applyBorder="1"/>
    <xf numFmtId="0" fontId="16" fillId="2" borderId="5" xfId="0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167" fontId="2" fillId="2" borderId="0" xfId="0" applyNumberFormat="1" applyFont="1" applyFill="1"/>
    <xf numFmtId="167" fontId="2" fillId="0" borderId="0" xfId="0" applyNumberFormat="1" applyFont="1" applyFill="1"/>
    <xf numFmtId="167" fontId="2" fillId="0" borderId="0" xfId="0" applyNumberFormat="1" applyFont="1" applyFill="1" applyAlignment="1">
      <alignment horizontal="right"/>
    </xf>
    <xf numFmtId="167" fontId="2" fillId="2" borderId="0" xfId="0" applyNumberFormat="1" applyFont="1" applyFill="1" applyBorder="1" applyAlignment="1">
      <alignment horizontal="right" vertical="center" wrapText="1"/>
    </xf>
    <xf numFmtId="167" fontId="2" fillId="2" borderId="2" xfId="0" applyNumberFormat="1" applyFont="1" applyFill="1" applyBorder="1"/>
    <xf numFmtId="167" fontId="2" fillId="0" borderId="2" xfId="0" applyNumberFormat="1" applyFont="1" applyFill="1" applyBorder="1"/>
    <xf numFmtId="0" fontId="2" fillId="2" borderId="0" xfId="0" applyFont="1" applyFill="1"/>
    <xf numFmtId="167" fontId="2" fillId="2" borderId="0" xfId="0" applyNumberFormat="1" applyFont="1" applyFill="1" applyAlignment="1">
      <alignment horizontal="right"/>
    </xf>
    <xf numFmtId="0" fontId="2" fillId="2" borderId="2" xfId="0" applyFont="1" applyFill="1" applyBorder="1"/>
    <xf numFmtId="168" fontId="14" fillId="2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8" fillId="0" borderId="0" xfId="0" applyFont="1"/>
    <xf numFmtId="0" fontId="3" fillId="0" borderId="11" xfId="1" applyFont="1" applyBorder="1" applyAlignment="1">
      <alignment horizontal="center" vertical="center" wrapText="1"/>
    </xf>
    <xf numFmtId="0" fontId="9" fillId="0" borderId="11" xfId="0" applyFont="1" applyBorder="1" applyAlignment="1"/>
    <xf numFmtId="0" fontId="3" fillId="0" borderId="20" xfId="1" applyFont="1" applyBorder="1" applyAlignment="1">
      <alignment horizontal="center" vertical="center" wrapText="1"/>
    </xf>
    <xf numFmtId="0" fontId="9" fillId="0" borderId="20" xfId="0" applyFont="1" applyBorder="1" applyAlignment="1"/>
    <xf numFmtId="0" fontId="9" fillId="0" borderId="8" xfId="0" applyFont="1" applyBorder="1" applyAlignment="1"/>
    <xf numFmtId="0" fontId="2" fillId="0" borderId="11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7" fillId="0" borderId="11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wrapText="1"/>
    </xf>
    <xf numFmtId="0" fontId="21" fillId="0" borderId="5" xfId="1" applyFont="1" applyFill="1" applyBorder="1" applyAlignment="1">
      <alignment vertical="center" wrapText="1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wrapText="1"/>
    </xf>
    <xf numFmtId="0" fontId="14" fillId="0" borderId="0" xfId="0" applyFont="1" applyAlignment="1">
      <alignment wrapText="1"/>
    </xf>
    <xf numFmtId="0" fontId="8" fillId="0" borderId="0" xfId="0" applyFont="1" applyAlignment="1">
      <alignment horizontal="left" vertical="center" indent="1"/>
    </xf>
    <xf numFmtId="0" fontId="22" fillId="0" borderId="7" xfId="0" applyFont="1" applyBorder="1" applyAlignment="1">
      <alignment vertical="center"/>
    </xf>
    <xf numFmtId="0" fontId="1" fillId="3" borderId="13" xfId="4" applyFill="1" applyBorder="1"/>
    <xf numFmtId="0" fontId="1" fillId="3" borderId="14" xfId="4" applyFill="1" applyBorder="1"/>
    <xf numFmtId="0" fontId="1" fillId="3" borderId="15" xfId="4" applyFill="1" applyBorder="1"/>
    <xf numFmtId="0" fontId="1" fillId="3" borderId="0" xfId="4" applyFill="1"/>
    <xf numFmtId="0" fontId="1" fillId="0" borderId="0" xfId="4"/>
    <xf numFmtId="0" fontId="1" fillId="3" borderId="16" xfId="4" applyFill="1" applyBorder="1"/>
    <xf numFmtId="0" fontId="1" fillId="3" borderId="0" xfId="4" applyFill="1" applyBorder="1"/>
    <xf numFmtId="0" fontId="1" fillId="3" borderId="17" xfId="4" applyFill="1" applyBorder="1"/>
    <xf numFmtId="0" fontId="1" fillId="3" borderId="18" xfId="4" applyFill="1" applyBorder="1"/>
    <xf numFmtId="0" fontId="1" fillId="3" borderId="11" xfId="4" applyFill="1" applyBorder="1"/>
    <xf numFmtId="0" fontId="1" fillId="3" borderId="19" xfId="4" applyFill="1" applyBorder="1"/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21" fillId="0" borderId="5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</cellXfs>
  <cellStyles count="5">
    <cellStyle name="Normal 2 4" xfId="1"/>
    <cellStyle name="Normalny" xfId="0" builtinId="0"/>
    <cellStyle name="Normalny 2" xfId="3"/>
    <cellStyle name="Normalny 2 2" xfId="4"/>
    <cellStyle name="Percent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.png"/><Relationship Id="rId25" Type="http://schemas.openxmlformats.org/officeDocument/2006/relationships/image" Target="../../ppt/media/image18.svg"/><Relationship Id="rId1" Type="http://schemas.openxmlformats.org/officeDocument/2006/relationships/image" Target="../media/image1.png"/><Relationship Id="rId27" Type="http://schemas.openxmlformats.org/officeDocument/2006/relationships/image" Target="../../ppt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/>
        <xdr:cNvSpPr txBox="1"/>
      </xdr:nvSpPr>
      <xdr:spPr>
        <a:xfrm>
          <a:off x="609600" y="586740"/>
          <a:ext cx="547116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CCC S.A.  Capital Group</a:t>
          </a:r>
          <a:b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pl-PL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Basic financial data under IFRS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0</xdr:col>
      <xdr:colOff>662940</xdr:colOff>
      <xdr:row>17</xdr:row>
      <xdr:rowOff>160020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/>
        <xdr:cNvSpPr txBox="1"/>
      </xdr:nvSpPr>
      <xdr:spPr>
        <a:xfrm>
          <a:off x="662940" y="3268980"/>
          <a:ext cx="5951220" cy="1310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HAS BEEN PREPARED FOR INFORMATION PURPOSES ONLY.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OFFICIAL SOURCE OF FINANCIAL DATA ARE FINANCIAL REPORTS OF CCC S.A.</a:t>
          </a:r>
        </a:p>
        <a:p>
          <a:endParaRPr lang="pl-PL" sz="1000">
            <a:effectLst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document was prepared based on Consolidated Financial Statements of the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CCC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 which were included in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Financial Reports of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CCC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Group.</a:t>
          </a:r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Presented financial data include discontinued operations.</a:t>
          </a:r>
          <a:endParaRPr lang="pl-PL">
            <a:solidFill>
              <a:srgbClr val="FF0000"/>
            </a:solidFill>
            <a:effectLst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1000">
            <a:effectLst/>
          </a:endParaRPr>
        </a:p>
      </xdr:txBody>
    </xdr:sp>
    <xdr:clientData/>
  </xdr:twoCellAnchor>
  <xdr:twoCellAnchor editAs="oneCell">
    <xdr:from>
      <xdr:col>8</xdr:col>
      <xdr:colOff>502920</xdr:colOff>
      <xdr:row>0</xdr:row>
      <xdr:rowOff>15240</xdr:rowOff>
    </xdr:from>
    <xdr:to>
      <xdr:col>10</xdr:col>
      <xdr:colOff>608895</xdr:colOff>
      <xdr:row>3</xdr:row>
      <xdr:rowOff>7620</xdr:rowOff>
    </xdr:to>
    <xdr:pic>
      <xdr:nvPicPr>
        <xdr:cNvPr id="4" name="Grafika 19">
          <a:extLst>
            <a:ext uri="{FF2B5EF4-FFF2-40B4-BE49-F238E27FC236}">
              <a16:creationId xmlns:a16="http://schemas.microsoft.com/office/drawing/2014/main" id="{01889336-9ED1-4FDC-AC4B-4D673EA3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5"/>
            </a:ext>
          </a:extLst>
        </a:blip>
        <a:stretch>
          <a:fillRect/>
        </a:stretch>
      </xdr:blipFill>
      <xdr:spPr>
        <a:xfrm>
          <a:off x="5379720" y="15240"/>
          <a:ext cx="1325175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0</xdr:row>
      <xdr:rowOff>53340</xdr:rowOff>
    </xdr:from>
    <xdr:to>
      <xdr:col>10</xdr:col>
      <xdr:colOff>417201</xdr:colOff>
      <xdr:row>2</xdr:row>
      <xdr:rowOff>151122</xdr:rowOff>
    </xdr:to>
    <xdr:pic>
      <xdr:nvPicPr>
        <xdr:cNvPr id="5" name="Grafika 20">
          <a:extLst>
            <a:ext uri="{FF2B5EF4-FFF2-40B4-BE49-F238E27FC236}">
              <a16:creationId xmlns:a16="http://schemas.microsoft.com/office/drawing/2014/main" id="{0599C3DD-E2DB-41EA-ABE2-CADB4C4C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7"/>
            </a:ext>
          </a:extLst>
        </a:blip>
        <a:stretch>
          <a:fillRect/>
        </a:stretch>
      </xdr:blipFill>
      <xdr:spPr>
        <a:xfrm>
          <a:off x="5608320" y="53340"/>
          <a:ext cx="904881" cy="463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zy/meldunki%20sprzeda&#380;y/2017/06%20czerwiec/meldunek%201-30%20czerwiec%202017_v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iegowosc_SF\2Q2017\2017-06-30\konsola%202q2017%20v1%20&#8212;%20kopia2\eConso_MS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Q2017/2017-06-30/konsola%202q2017%20v1%20&#8212;%20kopia2/eConso_MSR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18/3Q2018/9-2018/konsola%209-2018%20v3/eConso_MSR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 refreshError="1"/>
      <sheetData sheetId="1" refreshError="1">
        <row r="26">
          <cell r="D26">
            <v>1000000</v>
          </cell>
        </row>
        <row r="27">
          <cell r="D2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Used_sheets"/>
      <sheetName val="Parameters"/>
      <sheetName val="Adjustments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2str"/>
      <sheetName val="FWT_Wynik_ze_sprzedazy"/>
      <sheetName val="FWT_Wynik_segmentow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Spraw_Zarzadu"/>
      <sheetName val="FWT_Wybrane_BS_PL"/>
      <sheetName val="FWT_Wybrane_CF_Oper"/>
      <sheetName val="FWT_PL"/>
      <sheetName val="FWT_PLQ23"/>
      <sheetName val="Dictionary"/>
      <sheetName val="FWT_BS"/>
      <sheetName val="FWT_CF"/>
      <sheetName val="FWT_EC"/>
      <sheetName val="FWT_Konsolidacja"/>
      <sheetName val="FWT_Segmenty"/>
      <sheetName val="FWT_KR"/>
      <sheetName val="FWT_Pozost_p_k_oper"/>
      <sheetName val="FWT_Rezerwy"/>
      <sheetName val="FWT_Podatek_odroczony(1)"/>
      <sheetName val="FWT_Naleznosci"/>
      <sheetName val="FWT_Zapasy (2)"/>
      <sheetName val="FWT_Rzecz_aktywa_trwale"/>
      <sheetName val="FWT_Sprzedaz_str"/>
      <sheetName val="FWT_Wynik_ze_sprzedazy_segm"/>
      <sheetName val="FWT_KFS_Wynik_poz_dzial"/>
      <sheetName val="FWT_Skorygowany_zysk"/>
      <sheetName val="FWT_Akcjonariusze"/>
      <sheetName val="FWT_Akcje_Zarz_RN"/>
      <sheetName val="FWT_Leasing"/>
      <sheetName val="FWT_Standardy_rachunkowosci"/>
      <sheetName val="FWT_Podatek_dochodowy"/>
      <sheetName val="FWT_Stawki_pod_i_uzg_obciazenia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WNiP"/>
      <sheetName val="FWT_Srodki_pieniezne"/>
      <sheetName val="FWT_Zobowiazania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BS"/>
      <sheetName val="PL"/>
      <sheetName val="EC"/>
      <sheetName val="CF"/>
      <sheetName val="PLQ23"/>
      <sheetName val="EC_Conso"/>
      <sheetName val="Segmenty"/>
      <sheetName val="CF_check"/>
      <sheetName val="Koszty_rodzajowe"/>
      <sheetName val="KR_Conso"/>
      <sheetName val="Dodatkowe_info_CF"/>
      <sheetName val="Leasing_operacyjny"/>
      <sheetName val="PPKO"/>
      <sheetName val="P_K_finansowe"/>
      <sheetName val="Uzg_obciazenia"/>
      <sheetName val="Podatek_dochodowy_A"/>
      <sheetName val="Rezerwy"/>
      <sheetName val="Rezerwy_Conso"/>
      <sheetName val="Podatek_odroczony"/>
      <sheetName val="Deftax_Conso"/>
      <sheetName val="Zapasy"/>
      <sheetName val="Naleznosci_od_odbiorcow_i_inne"/>
      <sheetName val="Staw_pod_kraje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ST"/>
      <sheetName val="ST_Conso"/>
      <sheetName val="WNiP"/>
      <sheetName val="WNiP_Conso"/>
      <sheetName val="Zobowiazania_wobec_dost_i_inne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Srodki_pieniezn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495">
          <cell r="B3495" t="str">
            <v>TOTAL EQUITY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C10">
            <v>1412251929.5400002</v>
          </cell>
          <cell r="D10">
            <v>660054056.89085758</v>
          </cell>
          <cell r="E10">
            <v>395081508.23438996</v>
          </cell>
          <cell r="F10">
            <v>75488922.302671</v>
          </cell>
          <cell r="G10">
            <v>649773058.78864706</v>
          </cell>
          <cell r="H10">
            <v>1685643383.8598108</v>
          </cell>
          <cell r="I10">
            <v>180744500.13999999</v>
          </cell>
          <cell r="J10">
            <v>5059037359.7563772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-1604576712.0799999</v>
          </cell>
          <cell r="I11">
            <v>-180305838.97000003</v>
          </cell>
          <cell r="J11">
            <v>-1784882551.05</v>
          </cell>
        </row>
        <row r="13">
          <cell r="C13">
            <v>709420879.99715519</v>
          </cell>
          <cell r="D13">
            <v>370467543.39626378</v>
          </cell>
          <cell r="E13">
            <v>232338728.47266829</v>
          </cell>
          <cell r="F13">
            <v>40353836.283652842</v>
          </cell>
          <cell r="G13">
            <v>265864132.99873078</v>
          </cell>
          <cell r="H13">
            <v>25452165.925360568</v>
          </cell>
        </row>
        <row r="15">
          <cell r="C15">
            <v>174634099.26053351</v>
          </cell>
          <cell r="D15">
            <v>26590173.646260075</v>
          </cell>
          <cell r="E15">
            <v>-127636797.48548469</v>
          </cell>
          <cell r="F15">
            <v>-248114.17854878213</v>
          </cell>
          <cell r="G15">
            <v>77761695.125691518</v>
          </cell>
          <cell r="H15">
            <v>19828121.680886976</v>
          </cell>
        </row>
        <row r="17">
          <cell r="C17">
            <v>1168900000</v>
          </cell>
          <cell r="D17">
            <v>800700000.00000012</v>
          </cell>
          <cell r="E17">
            <v>1259800000.0000002</v>
          </cell>
          <cell r="F17">
            <v>118300000</v>
          </cell>
          <cell r="G17">
            <v>349200000</v>
          </cell>
          <cell r="H17">
            <v>63100000</v>
          </cell>
          <cell r="I17">
            <v>72100000</v>
          </cell>
          <cell r="J17">
            <v>3832100000</v>
          </cell>
        </row>
        <row r="18">
          <cell r="C18">
            <v>8400000</v>
          </cell>
          <cell r="D18">
            <v>0</v>
          </cell>
          <cell r="E18">
            <v>1400000</v>
          </cell>
          <cell r="F18">
            <v>1700000</v>
          </cell>
          <cell r="G18">
            <v>7300000</v>
          </cell>
          <cell r="H18">
            <v>23000000</v>
          </cell>
          <cell r="I18">
            <v>2600000</v>
          </cell>
          <cell r="J18">
            <v>44400000</v>
          </cell>
        </row>
        <row r="19">
          <cell r="C19">
            <v>333800000</v>
          </cell>
          <cell r="D19">
            <v>218100000.00000003</v>
          </cell>
          <cell r="E19">
            <v>224800000</v>
          </cell>
          <cell r="F19">
            <v>43300000.000000007</v>
          </cell>
          <cell r="G19">
            <v>313000000</v>
          </cell>
          <cell r="H19">
            <v>815500000</v>
          </cell>
          <cell r="I19">
            <v>42400000</v>
          </cell>
          <cell r="J19">
            <v>1990900000</v>
          </cell>
        </row>
        <row r="20">
          <cell r="C20">
            <v>509236909.00000006</v>
          </cell>
          <cell r="D20">
            <v>244400000</v>
          </cell>
          <cell r="E20">
            <v>153200000</v>
          </cell>
          <cell r="F20">
            <v>34500000</v>
          </cell>
          <cell r="G20">
            <v>238300000</v>
          </cell>
          <cell r="H20">
            <v>63100000</v>
          </cell>
          <cell r="I20">
            <v>72100000</v>
          </cell>
          <cell r="J20">
            <v>1314836909</v>
          </cell>
        </row>
        <row r="22">
          <cell r="C22">
            <v>-160600000</v>
          </cell>
          <cell r="D22">
            <v>-106900000</v>
          </cell>
          <cell r="E22">
            <v>-127700000</v>
          </cell>
          <cell r="F22">
            <v>-11800000</v>
          </cell>
          <cell r="G22">
            <v>-3100000</v>
          </cell>
          <cell r="H22">
            <v>-600000</v>
          </cell>
          <cell r="I22">
            <v>-1800000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tabSelected="1" topLeftCell="A10" workbookViewId="0">
      <selection activeCell="L17" sqref="L17"/>
    </sheetView>
  </sheetViews>
  <sheetFormatPr defaultRowHeight="14.4"/>
  <cols>
    <col min="1" max="16384" width="8.796875" style="137"/>
  </cols>
  <sheetData>
    <row r="1" spans="1:32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</row>
    <row r="2" spans="1:32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</row>
    <row r="3" spans="1:32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40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</row>
    <row r="4" spans="1:32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40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</row>
    <row r="5" spans="1:32">
      <c r="A5" s="138"/>
      <c r="B5" s="139"/>
      <c r="C5" s="139"/>
      <c r="D5" s="139"/>
      <c r="E5" s="139"/>
      <c r="F5" s="139"/>
      <c r="G5" s="139"/>
      <c r="H5" s="139"/>
      <c r="I5" s="139"/>
      <c r="J5" s="139"/>
      <c r="K5" s="140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</row>
    <row r="6" spans="1:32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40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</row>
    <row r="7" spans="1:32">
      <c r="A7" s="138"/>
      <c r="B7" s="139"/>
      <c r="C7" s="139"/>
      <c r="D7" s="139"/>
      <c r="E7" s="139"/>
      <c r="F7" s="139"/>
      <c r="G7" s="139"/>
      <c r="H7" s="139"/>
      <c r="I7" s="139"/>
      <c r="J7" s="139"/>
      <c r="K7" s="140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</row>
    <row r="8" spans="1:32">
      <c r="A8" s="138"/>
      <c r="B8" s="139"/>
      <c r="C8" s="139"/>
      <c r="D8" s="139"/>
      <c r="E8" s="139"/>
      <c r="F8" s="139"/>
      <c r="G8" s="139"/>
      <c r="H8" s="139"/>
      <c r="I8" s="139"/>
      <c r="J8" s="139"/>
      <c r="K8" s="140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</row>
    <row r="9" spans="1:32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40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>
      <c r="A10" s="138"/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40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</row>
    <row r="12" spans="1:32">
      <c r="A12" s="138"/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</row>
    <row r="13" spans="1:32">
      <c r="A13" s="138"/>
      <c r="B13" s="139"/>
      <c r="C13" s="139"/>
      <c r="D13" s="139"/>
      <c r="E13" s="139"/>
      <c r="F13" s="139"/>
      <c r="G13" s="139"/>
      <c r="H13" s="139"/>
      <c r="I13" s="139"/>
      <c r="J13" s="139"/>
      <c r="K13" s="140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</row>
    <row r="14" spans="1:32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40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</row>
    <row r="15" spans="1:32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40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</row>
    <row r="16" spans="1:32">
      <c r="A16" s="138"/>
      <c r="B16" s="139"/>
      <c r="C16" s="139"/>
      <c r="D16" s="139"/>
      <c r="E16" s="139"/>
      <c r="F16" s="139"/>
      <c r="G16" s="139"/>
      <c r="H16" s="139"/>
      <c r="I16" s="139"/>
      <c r="J16" s="139"/>
      <c r="K16" s="140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</row>
    <row r="17" spans="1:39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40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</row>
    <row r="18" spans="1:39">
      <c r="A18" s="138"/>
      <c r="B18" s="139"/>
      <c r="C18" s="139"/>
      <c r="D18" s="139"/>
      <c r="E18" s="139"/>
      <c r="F18" s="139"/>
      <c r="G18" s="139"/>
      <c r="H18" s="139"/>
      <c r="I18" s="139"/>
      <c r="J18" s="139"/>
      <c r="K18" s="140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</row>
    <row r="19" spans="1:39">
      <c r="A19" s="138"/>
      <c r="B19" s="139"/>
      <c r="C19" s="139"/>
      <c r="D19" s="139"/>
      <c r="E19" s="139"/>
      <c r="F19" s="139"/>
      <c r="G19" s="139"/>
      <c r="H19" s="139"/>
      <c r="I19" s="139"/>
      <c r="J19" s="139"/>
      <c r="K19" s="140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</row>
    <row r="20" spans="1:39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40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</row>
    <row r="21" spans="1:39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40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</row>
    <row r="22" spans="1:39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40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</row>
    <row r="23" spans="1:39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40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</row>
    <row r="24" spans="1:39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40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</row>
    <row r="25" spans="1:39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40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</row>
    <row r="26" spans="1:39" ht="15" thickBot="1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</row>
    <row r="27" spans="1:39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</row>
    <row r="28" spans="1:39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</row>
    <row r="29" spans="1:39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</row>
    <row r="30" spans="1:39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</row>
    <row r="31" spans="1:39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spans="1:39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</row>
    <row r="33" spans="1:39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</row>
    <row r="34" spans="1:39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</row>
    <row r="35" spans="1:39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</row>
    <row r="36" spans="1:39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</row>
    <row r="37" spans="1:39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</row>
    <row r="38" spans="1:39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</row>
    <row r="39" spans="1:39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39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</row>
    <row r="41" spans="1:39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</row>
    <row r="42" spans="1:39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</row>
    <row r="43" spans="1:39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</row>
    <row r="44" spans="1:39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</row>
    <row r="45" spans="1:39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</row>
    <row r="46" spans="1:39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</row>
    <row r="49" spans="1:39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</row>
    <row r="50" spans="1:39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</row>
    <row r="51" spans="1:39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</row>
    <row r="52" spans="1:39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</row>
    <row r="53" spans="1:39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</row>
    <row r="54" spans="1:39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</row>
    <row r="55" spans="1:39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</row>
    <row r="56" spans="1:39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</row>
    <row r="57" spans="1:39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</row>
    <row r="58" spans="1:39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workbookViewId="0">
      <selection activeCell="C20" sqref="C20"/>
    </sheetView>
  </sheetViews>
  <sheetFormatPr defaultRowHeight="13.8"/>
  <cols>
    <col min="1" max="1" width="28.796875" customWidth="1"/>
    <col min="2" max="2" width="2.8984375" customWidth="1"/>
    <col min="3" max="3" width="28" customWidth="1"/>
    <col min="4" max="6" width="13.8984375" customWidth="1"/>
  </cols>
  <sheetData>
    <row r="1" spans="1:7">
      <c r="A1" s="115"/>
    </row>
    <row r="2" spans="1:7" ht="21" thickBot="1">
      <c r="A2" s="7"/>
      <c r="B2" s="1"/>
      <c r="C2" s="2"/>
      <c r="D2" s="3" t="s">
        <v>0</v>
      </c>
      <c r="E2" s="4" t="s">
        <v>1</v>
      </c>
      <c r="F2" s="5" t="s">
        <v>2</v>
      </c>
      <c r="G2" s="4" t="s">
        <v>3</v>
      </c>
    </row>
    <row r="3" spans="1:7" ht="14.4" thickTop="1">
      <c r="A3" s="106"/>
      <c r="B3" s="6"/>
      <c r="C3" s="7" t="s">
        <v>4</v>
      </c>
      <c r="D3" s="8"/>
      <c r="E3" s="8"/>
      <c r="F3" s="9"/>
      <c r="G3" s="10"/>
    </row>
    <row r="4" spans="1:7">
      <c r="A4" s="105">
        <v>2</v>
      </c>
      <c r="B4" s="41"/>
      <c r="C4" s="106" t="s">
        <v>13</v>
      </c>
      <c r="D4" s="11">
        <v>3274.2</v>
      </c>
      <c r="E4" s="11">
        <v>1247.7</v>
      </c>
      <c r="F4" s="12">
        <v>2833.5</v>
      </c>
      <c r="G4" s="13">
        <v>987.2</v>
      </c>
    </row>
    <row r="5" spans="1:7">
      <c r="A5" s="105" t="s">
        <v>14</v>
      </c>
      <c r="B5" s="41"/>
      <c r="C5" s="106" t="s">
        <v>15</v>
      </c>
      <c r="D5" s="11">
        <v>-1630.2</v>
      </c>
      <c r="E5" s="11">
        <v>-652.29999999999995</v>
      </c>
      <c r="F5" s="12">
        <v>-1392</v>
      </c>
      <c r="G5" s="13">
        <v>-483.9</v>
      </c>
    </row>
    <row r="6" spans="1:7">
      <c r="A6" s="105"/>
      <c r="B6" s="107" t="s">
        <v>16</v>
      </c>
      <c r="C6" s="107"/>
      <c r="D6" s="14">
        <v>1643.9999999999998</v>
      </c>
      <c r="E6" s="14">
        <v>595.40000000000009</v>
      </c>
      <c r="F6" s="15">
        <v>1441.5</v>
      </c>
      <c r="G6" s="15">
        <v>503.30000000000007</v>
      </c>
    </row>
    <row r="7" spans="1:7">
      <c r="A7" s="105" t="s">
        <v>14</v>
      </c>
      <c r="B7" s="41"/>
      <c r="C7" s="108" t="s">
        <v>17</v>
      </c>
      <c r="D7" s="11">
        <v>-1013.8</v>
      </c>
      <c r="E7" s="11">
        <v>-384.4</v>
      </c>
      <c r="F7" s="12">
        <v>-842.9</v>
      </c>
      <c r="G7" s="13">
        <v>-304.89999999999998</v>
      </c>
    </row>
    <row r="8" spans="1:7">
      <c r="A8" s="105" t="s">
        <v>14</v>
      </c>
      <c r="B8" s="41"/>
      <c r="C8" s="108" t="s">
        <v>18</v>
      </c>
      <c r="D8" s="11">
        <v>-459.2</v>
      </c>
      <c r="E8" s="11">
        <v>-177.3</v>
      </c>
      <c r="F8" s="13">
        <v>-308.70000000000005</v>
      </c>
      <c r="G8" s="13">
        <v>-113.7</v>
      </c>
    </row>
    <row r="9" spans="1:7">
      <c r="A9" s="105" t="s">
        <v>14</v>
      </c>
      <c r="B9" s="41"/>
      <c r="C9" s="108" t="s">
        <v>19</v>
      </c>
      <c r="D9" s="11">
        <v>-135.6</v>
      </c>
      <c r="E9" s="11">
        <v>-53.8</v>
      </c>
      <c r="F9" s="13">
        <v>-68.5</v>
      </c>
      <c r="G9" s="13">
        <v>-24.1</v>
      </c>
    </row>
    <row r="10" spans="1:7">
      <c r="A10" s="105" t="s">
        <v>20</v>
      </c>
      <c r="B10" s="41"/>
      <c r="C10" s="108" t="s">
        <v>21</v>
      </c>
      <c r="D10" s="11">
        <v>92.8</v>
      </c>
      <c r="E10" s="11">
        <v>25.4</v>
      </c>
      <c r="F10" s="12">
        <v>-5.3</v>
      </c>
      <c r="G10" s="13">
        <v>-8.3000000000000007</v>
      </c>
    </row>
    <row r="11" spans="1:7" ht="14.4" thickBot="1">
      <c r="A11" s="109"/>
      <c r="B11" s="110" t="s">
        <v>22</v>
      </c>
      <c r="C11" s="110"/>
      <c r="D11" s="17">
        <v>128.19999999999982</v>
      </c>
      <c r="E11" s="17">
        <v>5.3000000000000682</v>
      </c>
      <c r="F11" s="18">
        <v>216.10000000000014</v>
      </c>
      <c r="G11" s="18">
        <v>52.300000000000068</v>
      </c>
    </row>
    <row r="12" spans="1:7">
      <c r="A12" s="105" t="s">
        <v>20</v>
      </c>
      <c r="B12" s="41"/>
      <c r="C12" s="108" t="s">
        <v>23</v>
      </c>
      <c r="D12" s="11">
        <v>28.5</v>
      </c>
      <c r="E12" s="11">
        <v>11.8</v>
      </c>
      <c r="F12" s="13">
        <v>0.9</v>
      </c>
      <c r="G12" s="13">
        <v>0</v>
      </c>
    </row>
    <row r="13" spans="1:7">
      <c r="A13" s="105" t="s">
        <v>20</v>
      </c>
      <c r="B13" s="41"/>
      <c r="C13" s="108" t="s">
        <v>24</v>
      </c>
      <c r="D13" s="11">
        <v>-111.2</v>
      </c>
      <c r="E13" s="11">
        <v>-46.8</v>
      </c>
      <c r="F13" s="12">
        <v>-39</v>
      </c>
      <c r="G13" s="13">
        <v>-4.0999999999999996</v>
      </c>
    </row>
    <row r="14" spans="1:7" ht="14.4" thickBot="1">
      <c r="A14" s="109"/>
      <c r="B14" s="110" t="s">
        <v>25</v>
      </c>
      <c r="C14" s="110"/>
      <c r="D14" s="17">
        <v>45.499999999999815</v>
      </c>
      <c r="E14" s="17">
        <v>-29.7</v>
      </c>
      <c r="F14" s="18">
        <v>178.00000000000014</v>
      </c>
      <c r="G14" s="18">
        <v>48.200000000000067</v>
      </c>
    </row>
    <row r="15" spans="1:7">
      <c r="A15" s="105" t="s">
        <v>26</v>
      </c>
      <c r="B15" s="41"/>
      <c r="C15" s="108" t="s">
        <v>27</v>
      </c>
      <c r="D15" s="11">
        <v>-25.7</v>
      </c>
      <c r="E15" s="11">
        <v>-16.299999999999997</v>
      </c>
      <c r="F15" s="12">
        <v>-23.7</v>
      </c>
      <c r="G15" s="13">
        <v>-7</v>
      </c>
    </row>
    <row r="16" spans="1:7" ht="14.4" thickBot="1">
      <c r="A16" s="109"/>
      <c r="B16" s="110" t="s">
        <v>28</v>
      </c>
      <c r="C16" s="110"/>
      <c r="D16" s="17">
        <v>19.799999999999816</v>
      </c>
      <c r="E16" s="17">
        <v>-46</v>
      </c>
      <c r="F16" s="19">
        <v>154.30000000000015</v>
      </c>
      <c r="G16" s="18">
        <v>41.200000000000067</v>
      </c>
    </row>
    <row r="17" spans="1:7" ht="21">
      <c r="A17" s="105"/>
      <c r="B17" s="41"/>
      <c r="C17" s="106" t="s">
        <v>29</v>
      </c>
      <c r="D17" s="21">
        <v>13.799999999999816</v>
      </c>
      <c r="E17" s="21">
        <v>-41.7</v>
      </c>
      <c r="F17" s="12">
        <v>143.70000000000016</v>
      </c>
      <c r="G17" s="22">
        <v>38.600000000000065</v>
      </c>
    </row>
    <row r="18" spans="1:7">
      <c r="A18" s="105"/>
      <c r="B18" s="41"/>
      <c r="C18" s="106" t="s">
        <v>30</v>
      </c>
      <c r="D18" s="11">
        <v>6</v>
      </c>
      <c r="E18" s="11">
        <v>0</v>
      </c>
      <c r="F18" s="12">
        <v>10.6</v>
      </c>
      <c r="G18" s="13">
        <v>2.6</v>
      </c>
    </row>
    <row r="19" spans="1:7">
      <c r="A19" s="105"/>
      <c r="B19" s="107" t="s">
        <v>31</v>
      </c>
      <c r="C19" s="107"/>
      <c r="D19" s="11"/>
      <c r="E19" s="11"/>
      <c r="F19" s="13"/>
      <c r="G19" s="13"/>
    </row>
    <row r="20" spans="1:7" ht="31.2">
      <c r="A20" s="105"/>
      <c r="B20" s="16"/>
      <c r="C20" s="106" t="s">
        <v>32</v>
      </c>
      <c r="D20" s="11">
        <v>3</v>
      </c>
      <c r="E20" s="11">
        <v>0</v>
      </c>
      <c r="F20" s="12">
        <v>-0.1</v>
      </c>
      <c r="G20" s="13">
        <v>1.1000000000000001</v>
      </c>
    </row>
    <row r="21" spans="1:7" ht="20.399999999999999">
      <c r="A21" s="105"/>
      <c r="B21" s="16"/>
      <c r="C21" s="20" t="s">
        <v>33</v>
      </c>
      <c r="D21" s="11">
        <v>0</v>
      </c>
      <c r="E21" s="11"/>
      <c r="F21" s="12">
        <v>0</v>
      </c>
      <c r="G21" s="13"/>
    </row>
    <row r="22" spans="1:7" ht="14.4" thickBot="1">
      <c r="A22" s="109"/>
      <c r="B22" s="110" t="s">
        <v>34</v>
      </c>
      <c r="C22" s="110"/>
      <c r="D22" s="17">
        <v>3</v>
      </c>
      <c r="E22" s="17">
        <v>0</v>
      </c>
      <c r="F22" s="23">
        <v>-0.1</v>
      </c>
      <c r="G22" s="18">
        <v>1.1000000000000001</v>
      </c>
    </row>
    <row r="23" spans="1:7" ht="14.4" thickBot="1">
      <c r="A23" s="111"/>
      <c r="B23" s="112" t="s">
        <v>35</v>
      </c>
      <c r="C23" s="112"/>
      <c r="D23" s="17">
        <v>22.799999999999816</v>
      </c>
      <c r="E23" s="17">
        <v>-50.9</v>
      </c>
      <c r="F23" s="19">
        <v>154.20000000000016</v>
      </c>
      <c r="G23" s="19">
        <v>42.300000000000068</v>
      </c>
    </row>
    <row r="24" spans="1:7" ht="21">
      <c r="A24" s="105"/>
      <c r="B24" s="16"/>
      <c r="C24" s="106" t="s">
        <v>29</v>
      </c>
      <c r="D24" s="11">
        <v>16.799999999999816</v>
      </c>
      <c r="E24" s="11">
        <v>-46.6</v>
      </c>
      <c r="F24" s="12">
        <v>143.60000000000016</v>
      </c>
      <c r="G24" s="13">
        <v>39.700000000000003</v>
      </c>
    </row>
    <row r="25" spans="1:7" ht="14.4" thickBot="1">
      <c r="A25" s="105"/>
      <c r="B25" s="16"/>
      <c r="C25" s="106" t="s">
        <v>30</v>
      </c>
      <c r="D25" s="11">
        <v>6</v>
      </c>
      <c r="E25" s="11">
        <v>-4.3</v>
      </c>
      <c r="F25" s="12">
        <v>10.6</v>
      </c>
      <c r="G25" s="13">
        <v>2.6</v>
      </c>
    </row>
    <row r="26" spans="1:7">
      <c r="A26" s="105"/>
      <c r="B26" s="113" t="s">
        <v>36</v>
      </c>
      <c r="C26" s="24"/>
      <c r="D26" s="14">
        <v>41.2</v>
      </c>
      <c r="E26" s="11">
        <v>41.2</v>
      </c>
      <c r="F26" s="25">
        <v>39.200000000000003</v>
      </c>
      <c r="G26" s="13">
        <v>39.200000000000003</v>
      </c>
    </row>
    <row r="27" spans="1:7">
      <c r="A27" s="105"/>
      <c r="B27" s="107" t="s">
        <v>37</v>
      </c>
      <c r="C27" s="24"/>
      <c r="D27" s="26">
        <v>0.4792044545172926</v>
      </c>
      <c r="E27" s="27">
        <v>-1.1184734076724849</v>
      </c>
      <c r="F27" s="28">
        <v>3.938731842945657</v>
      </c>
      <c r="G27" s="29">
        <v>1.0525923163873296</v>
      </c>
    </row>
    <row r="28" spans="1:7" ht="14.4" thickBot="1">
      <c r="A28" s="109"/>
      <c r="B28" s="110" t="s">
        <v>38</v>
      </c>
      <c r="C28" s="114"/>
      <c r="D28" s="30">
        <v>0.4781505232193225</v>
      </c>
      <c r="E28" s="31">
        <v>-1.1184734076724849</v>
      </c>
      <c r="F28" s="32">
        <v>3.938731842945657</v>
      </c>
      <c r="G28" s="33">
        <v>1.0525923163873296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46"/>
  <sheetViews>
    <sheetView topLeftCell="B4" workbookViewId="0">
      <selection activeCell="D26" sqref="D26"/>
    </sheetView>
  </sheetViews>
  <sheetFormatPr defaultColWidth="4" defaultRowHeight="13.8"/>
  <cols>
    <col min="1" max="1" width="42.69921875" customWidth="1"/>
    <col min="2" max="2" width="4.19921875" customWidth="1"/>
    <col min="3" max="3" width="29.59765625" customWidth="1"/>
    <col min="4" max="4" width="13.09765625" customWidth="1"/>
    <col min="5" max="5" width="13.5" customWidth="1"/>
  </cols>
  <sheetData>
    <row r="1" spans="1:5" ht="14.4" thickBot="1">
      <c r="A1" s="2"/>
      <c r="B1" s="1"/>
      <c r="C1" s="2"/>
      <c r="D1" s="34" t="s">
        <v>5</v>
      </c>
      <c r="E1" s="35" t="s">
        <v>6</v>
      </c>
    </row>
    <row r="2" spans="1:5" ht="14.4" thickTop="1">
      <c r="A2" s="105" t="s">
        <v>39</v>
      </c>
      <c r="B2" s="41"/>
      <c r="C2" s="54" t="s">
        <v>40</v>
      </c>
      <c r="D2" s="11">
        <v>218.4</v>
      </c>
      <c r="E2" s="13">
        <v>197.5</v>
      </c>
    </row>
    <row r="3" spans="1:5">
      <c r="A3" s="105"/>
      <c r="B3" s="41"/>
      <c r="C3" s="54" t="s">
        <v>41</v>
      </c>
      <c r="D3" s="11">
        <v>188.8</v>
      </c>
      <c r="E3" s="13">
        <v>106.2</v>
      </c>
    </row>
    <row r="4" spans="1:5">
      <c r="A4" s="105" t="s">
        <v>42</v>
      </c>
      <c r="B4" s="41"/>
      <c r="C4" s="54" t="s">
        <v>43</v>
      </c>
      <c r="D4" s="11">
        <v>641.6</v>
      </c>
      <c r="E4" s="13">
        <v>393</v>
      </c>
    </row>
    <row r="5" spans="1:5">
      <c r="A5" s="105" t="s">
        <v>42</v>
      </c>
      <c r="B5" s="41"/>
      <c r="C5" s="54" t="s">
        <v>44</v>
      </c>
      <c r="D5" s="11">
        <v>368.6</v>
      </c>
      <c r="E5" s="13">
        <v>323.8</v>
      </c>
    </row>
    <row r="6" spans="1:5">
      <c r="A6" s="105" t="s">
        <v>42</v>
      </c>
      <c r="B6" s="41"/>
      <c r="C6" s="54" t="s">
        <v>45</v>
      </c>
      <c r="D6" s="11">
        <v>81.2</v>
      </c>
      <c r="E6" s="13">
        <v>70.2</v>
      </c>
    </row>
    <row r="7" spans="1:5">
      <c r="A7" s="105"/>
      <c r="B7" s="41"/>
      <c r="C7" s="54" t="s">
        <v>46</v>
      </c>
      <c r="D7" s="11">
        <v>2328.6</v>
      </c>
      <c r="E7" s="13">
        <v>0</v>
      </c>
    </row>
    <row r="8" spans="1:5">
      <c r="A8" s="105" t="s">
        <v>47</v>
      </c>
      <c r="B8" s="41"/>
      <c r="C8" s="54" t="s">
        <v>48</v>
      </c>
      <c r="D8" s="11">
        <v>79.900000000000006</v>
      </c>
      <c r="E8" s="13">
        <v>63.4</v>
      </c>
    </row>
    <row r="9" spans="1:5">
      <c r="A9" s="105"/>
      <c r="B9" s="41"/>
      <c r="C9" s="54" t="s">
        <v>49</v>
      </c>
      <c r="D9" s="11">
        <v>0</v>
      </c>
      <c r="E9" s="13">
        <v>0</v>
      </c>
    </row>
    <row r="10" spans="1:5" ht="14.4" thickBot="1">
      <c r="A10" s="116"/>
      <c r="B10" s="144" t="s">
        <v>50</v>
      </c>
      <c r="C10" s="144"/>
      <c r="D10" s="17">
        <v>3907.1</v>
      </c>
      <c r="E10" s="19">
        <v>1154.1000000000001</v>
      </c>
    </row>
    <row r="11" spans="1:5">
      <c r="A11" s="105" t="s">
        <v>51</v>
      </c>
      <c r="B11" s="41"/>
      <c r="C11" s="54" t="s">
        <v>52</v>
      </c>
      <c r="D11" s="11">
        <v>1944</v>
      </c>
      <c r="E11" s="12">
        <v>1417.7</v>
      </c>
    </row>
    <row r="12" spans="1:5">
      <c r="A12" s="105" t="s">
        <v>53</v>
      </c>
      <c r="B12" s="41"/>
      <c r="C12" s="54" t="s">
        <v>54</v>
      </c>
      <c r="D12" s="11">
        <v>132.69999999999999</v>
      </c>
      <c r="E12" s="12">
        <v>95.7</v>
      </c>
    </row>
    <row r="13" spans="1:5">
      <c r="A13" s="105"/>
      <c r="B13" s="41"/>
      <c r="C13" s="54" t="s">
        <v>55</v>
      </c>
      <c r="D13" s="11">
        <v>6.5</v>
      </c>
      <c r="E13" s="12">
        <v>25.8</v>
      </c>
    </row>
    <row r="14" spans="1:5">
      <c r="A14" s="105" t="s">
        <v>56</v>
      </c>
      <c r="B14" s="41"/>
      <c r="C14" s="54" t="s">
        <v>49</v>
      </c>
      <c r="D14" s="11">
        <v>9.1</v>
      </c>
      <c r="E14" s="12">
        <v>9.1</v>
      </c>
    </row>
    <row r="15" spans="1:5">
      <c r="A15" s="105"/>
      <c r="B15" s="41"/>
      <c r="C15" s="54" t="s">
        <v>57</v>
      </c>
      <c r="D15" s="11">
        <v>302.5</v>
      </c>
      <c r="E15" s="13">
        <v>155.4</v>
      </c>
    </row>
    <row r="16" spans="1:5">
      <c r="A16" s="105" t="s">
        <v>58</v>
      </c>
      <c r="B16" s="41"/>
      <c r="C16" s="54" t="s">
        <v>59</v>
      </c>
      <c r="D16" s="11">
        <v>476</v>
      </c>
      <c r="E16" s="13">
        <v>511.6</v>
      </c>
    </row>
    <row r="17" spans="1:5">
      <c r="A17" s="105"/>
      <c r="B17" s="41"/>
      <c r="C17" s="54" t="s">
        <v>60</v>
      </c>
      <c r="D17" s="11">
        <v>0</v>
      </c>
      <c r="E17" s="13">
        <v>0.5</v>
      </c>
    </row>
    <row r="18" spans="1:5" ht="14.4" thickBot="1">
      <c r="A18" s="116"/>
      <c r="B18" s="144" t="s">
        <v>61</v>
      </c>
      <c r="C18" s="144"/>
      <c r="D18" s="17">
        <v>2870.7999999999997</v>
      </c>
      <c r="E18" s="18">
        <v>2215.8000000000002</v>
      </c>
    </row>
    <row r="19" spans="1:5" ht="14.4" thickBot="1">
      <c r="A19" s="116"/>
      <c r="B19" s="144" t="s">
        <v>62</v>
      </c>
      <c r="C19" s="144"/>
      <c r="D19" s="17">
        <v>6777.9</v>
      </c>
      <c r="E19" s="18">
        <v>3369.9000000000005</v>
      </c>
    </row>
    <row r="20" spans="1:5">
      <c r="A20" s="105" t="s">
        <v>42</v>
      </c>
      <c r="B20" s="41"/>
      <c r="C20" s="54" t="s">
        <v>63</v>
      </c>
      <c r="D20" s="11">
        <v>210</v>
      </c>
      <c r="E20" s="13">
        <v>436</v>
      </c>
    </row>
    <row r="21" spans="1:5">
      <c r="A21" s="105"/>
      <c r="B21" s="41"/>
      <c r="C21" s="54" t="s">
        <v>64</v>
      </c>
      <c r="D21" s="11">
        <v>41</v>
      </c>
      <c r="E21" s="13">
        <v>33.200000000000003</v>
      </c>
    </row>
    <row r="22" spans="1:5">
      <c r="A22" s="105" t="s">
        <v>65</v>
      </c>
      <c r="B22" s="41"/>
      <c r="C22" s="54" t="s">
        <v>66</v>
      </c>
      <c r="D22" s="11">
        <v>17.2</v>
      </c>
      <c r="E22" s="13">
        <v>9.4</v>
      </c>
    </row>
    <row r="23" spans="1:5">
      <c r="A23" s="105" t="s">
        <v>42</v>
      </c>
      <c r="B23" s="41"/>
      <c r="C23" s="54" t="s">
        <v>67</v>
      </c>
      <c r="D23" s="11">
        <v>20.2</v>
      </c>
      <c r="E23" s="13">
        <v>21.3</v>
      </c>
    </row>
    <row r="24" spans="1:5">
      <c r="A24" s="117" t="s">
        <v>68</v>
      </c>
      <c r="B24" s="41"/>
      <c r="C24" s="54" t="s">
        <v>69</v>
      </c>
      <c r="D24" s="11">
        <v>840.2</v>
      </c>
      <c r="E24" s="13">
        <v>777.9</v>
      </c>
    </row>
    <row r="25" spans="1:5">
      <c r="A25" s="118"/>
      <c r="B25" s="41"/>
      <c r="C25" s="119" t="s">
        <v>70</v>
      </c>
      <c r="D25" s="11">
        <v>1865.1</v>
      </c>
      <c r="E25" s="36">
        <v>0</v>
      </c>
    </row>
    <row r="26" spans="1:5" ht="14.4" thickBot="1">
      <c r="A26" s="116"/>
      <c r="B26" s="144" t="s">
        <v>71</v>
      </c>
      <c r="C26" s="144"/>
      <c r="D26" s="17">
        <v>2993.7</v>
      </c>
      <c r="E26" s="18">
        <v>1277.8</v>
      </c>
    </row>
    <row r="27" spans="1:5">
      <c r="A27" s="105" t="s">
        <v>42</v>
      </c>
      <c r="B27" s="41"/>
      <c r="C27" s="54" t="s">
        <v>63</v>
      </c>
      <c r="D27" s="37">
        <v>929.2</v>
      </c>
      <c r="E27" s="13">
        <v>481.1</v>
      </c>
    </row>
    <row r="28" spans="1:5">
      <c r="A28" s="105" t="s">
        <v>58</v>
      </c>
      <c r="B28" s="41"/>
      <c r="C28" s="54" t="s">
        <v>72</v>
      </c>
      <c r="D28" s="37">
        <v>852.7</v>
      </c>
      <c r="E28" s="13">
        <v>235.8</v>
      </c>
    </row>
    <row r="29" spans="1:5">
      <c r="A29" s="105" t="s">
        <v>58</v>
      </c>
      <c r="B29" s="41"/>
      <c r="C29" s="54" t="s">
        <v>73</v>
      </c>
      <c r="D29" s="37">
        <v>317.09999999999997</v>
      </c>
      <c r="E29" s="13">
        <v>166.6</v>
      </c>
    </row>
    <row r="30" spans="1:5">
      <c r="A30" s="105" t="s">
        <v>74</v>
      </c>
      <c r="B30" s="41"/>
      <c r="C30" s="54" t="s">
        <v>75</v>
      </c>
      <c r="D30" s="37">
        <v>0.4</v>
      </c>
      <c r="E30" s="13">
        <v>26.6</v>
      </c>
    </row>
    <row r="31" spans="1:5">
      <c r="A31" s="105" t="s">
        <v>65</v>
      </c>
      <c r="B31" s="41"/>
      <c r="C31" s="54" t="s">
        <v>66</v>
      </c>
      <c r="D31" s="37">
        <v>33.299999999999997</v>
      </c>
      <c r="E31" s="13">
        <v>11.3</v>
      </c>
    </row>
    <row r="32" spans="1:5">
      <c r="A32" s="105" t="s">
        <v>42</v>
      </c>
      <c r="B32" s="41"/>
      <c r="C32" s="54" t="s">
        <v>67</v>
      </c>
      <c r="D32" s="37">
        <v>2.4</v>
      </c>
      <c r="E32" s="13">
        <v>2.4</v>
      </c>
    </row>
    <row r="33" spans="1:5">
      <c r="A33" s="105"/>
      <c r="B33" s="41"/>
      <c r="C33" s="54" t="s">
        <v>60</v>
      </c>
      <c r="D33" s="37">
        <v>522.5</v>
      </c>
      <c r="E33" s="12">
        <v>0</v>
      </c>
    </row>
    <row r="34" spans="1:5" ht="14.4" thickBot="1">
      <c r="A34" s="116"/>
      <c r="B34" s="144" t="s">
        <v>76</v>
      </c>
      <c r="C34" s="144"/>
      <c r="D34" s="17">
        <v>2657.6000000000004</v>
      </c>
      <c r="E34" s="18">
        <v>923.80000000000007</v>
      </c>
    </row>
    <row r="35" spans="1:5" ht="14.4" thickBot="1">
      <c r="A35" s="116"/>
      <c r="B35" s="144" t="s">
        <v>77</v>
      </c>
      <c r="C35" s="144"/>
      <c r="D35" s="17">
        <v>5651.3</v>
      </c>
      <c r="E35" s="18">
        <v>2201.6</v>
      </c>
    </row>
    <row r="36" spans="1:5" ht="14.4" thickBot="1">
      <c r="A36" s="116"/>
      <c r="B36" s="144" t="s">
        <v>78</v>
      </c>
      <c r="C36" s="144"/>
      <c r="D36" s="17">
        <v>1126.5999999999995</v>
      </c>
      <c r="E36" s="18">
        <v>1168.3000000000006</v>
      </c>
    </row>
    <row r="37" spans="1:5">
      <c r="A37" s="118"/>
      <c r="B37" s="145" t="s">
        <v>79</v>
      </c>
      <c r="C37" s="145"/>
      <c r="D37" s="39"/>
      <c r="E37" s="40"/>
    </row>
    <row r="38" spans="1:5">
      <c r="A38" s="105" t="s">
        <v>26</v>
      </c>
      <c r="B38" s="41"/>
      <c r="C38" s="54" t="s">
        <v>80</v>
      </c>
      <c r="D38" s="11">
        <v>4.0999999999999996</v>
      </c>
      <c r="E38" s="13">
        <v>4.0999999999999996</v>
      </c>
    </row>
    <row r="39" spans="1:5">
      <c r="A39" s="105"/>
      <c r="B39" s="41"/>
      <c r="C39" s="54" t="s">
        <v>81</v>
      </c>
      <c r="D39" s="11">
        <v>645.1</v>
      </c>
      <c r="E39" s="13">
        <v>644.9</v>
      </c>
    </row>
    <row r="40" spans="1:5">
      <c r="A40" s="105"/>
      <c r="B40" s="41"/>
      <c r="C40" s="54" t="s">
        <v>82</v>
      </c>
      <c r="D40" s="11">
        <v>1.5999999999999999</v>
      </c>
      <c r="E40" s="13">
        <v>-1.3</v>
      </c>
    </row>
    <row r="41" spans="1:5">
      <c r="A41" s="105"/>
      <c r="B41" s="41"/>
      <c r="C41" s="54" t="s">
        <v>83</v>
      </c>
      <c r="D41" s="11">
        <v>0</v>
      </c>
      <c r="E41" s="13">
        <v>-0.3</v>
      </c>
    </row>
    <row r="42" spans="1:5">
      <c r="A42" s="105"/>
      <c r="B42" s="41"/>
      <c r="C42" s="54" t="s">
        <v>84</v>
      </c>
      <c r="D42" s="11">
        <v>348.4</v>
      </c>
      <c r="E42" s="13">
        <v>453.1</v>
      </c>
    </row>
    <row r="43" spans="1:5" ht="20.399999999999999">
      <c r="A43" s="105"/>
      <c r="B43" s="41"/>
      <c r="C43" s="120" t="s">
        <v>85</v>
      </c>
      <c r="D43" s="14">
        <v>999.2</v>
      </c>
      <c r="E43" s="15">
        <v>1100.5</v>
      </c>
    </row>
    <row r="44" spans="1:5">
      <c r="A44" s="105"/>
      <c r="B44" s="41"/>
      <c r="C44" s="54" t="s">
        <v>86</v>
      </c>
      <c r="D44" s="11">
        <v>127.4</v>
      </c>
      <c r="E44" s="13">
        <v>67.8</v>
      </c>
    </row>
    <row r="45" spans="1:5" ht="14.4" thickBot="1">
      <c r="A45" s="116"/>
      <c r="B45" s="144" t="s">
        <v>87</v>
      </c>
      <c r="C45" s="144"/>
      <c r="D45" s="17">
        <v>1126.5999999999999</v>
      </c>
      <c r="E45" s="18">
        <v>1168.3</v>
      </c>
    </row>
    <row r="46" spans="1:5">
      <c r="A46" s="38"/>
      <c r="B46" s="41"/>
      <c r="C46" s="41"/>
      <c r="D46" s="42"/>
    </row>
  </sheetData>
  <mergeCells count="9">
    <mergeCell ref="B45:C45"/>
    <mergeCell ref="B10:C10"/>
    <mergeCell ref="B18:C18"/>
    <mergeCell ref="B19:C19"/>
    <mergeCell ref="B26:C26"/>
    <mergeCell ref="B34:C34"/>
    <mergeCell ref="B35:C35"/>
    <mergeCell ref="B36:C36"/>
    <mergeCell ref="B37:C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2"/>
  <sheetViews>
    <sheetView topLeftCell="D1" workbookViewId="0">
      <selection activeCell="E29" sqref="D29:E32"/>
    </sheetView>
  </sheetViews>
  <sheetFormatPr defaultRowHeight="13.8"/>
  <cols>
    <col min="1" max="1" width="2.3984375" customWidth="1"/>
    <col min="2" max="3" width="45.59765625" customWidth="1"/>
    <col min="4" max="4" width="4.19921875" customWidth="1"/>
    <col min="5" max="5" width="33.09765625" customWidth="1"/>
    <col min="6" max="6" width="14.3984375" customWidth="1"/>
  </cols>
  <sheetData>
    <row r="1" spans="1:7" ht="14.4" thickBot="1">
      <c r="A1" s="1"/>
      <c r="B1" s="2"/>
      <c r="C1" s="2"/>
      <c r="D1" s="1"/>
      <c r="E1" s="2"/>
      <c r="F1" s="3" t="s">
        <v>0</v>
      </c>
      <c r="G1" s="5" t="s">
        <v>2</v>
      </c>
    </row>
    <row r="2" spans="1:7" ht="14.4" thickTop="1">
      <c r="A2" s="146" t="s">
        <v>25</v>
      </c>
      <c r="B2" s="146"/>
      <c r="C2" s="121"/>
      <c r="D2" s="146" t="s">
        <v>25</v>
      </c>
      <c r="E2" s="146"/>
      <c r="F2" s="11">
        <v>45.4</v>
      </c>
      <c r="G2" s="13">
        <v>178</v>
      </c>
    </row>
    <row r="3" spans="1:7">
      <c r="A3" s="41"/>
      <c r="B3" s="54" t="s">
        <v>88</v>
      </c>
      <c r="C3" s="121" t="s">
        <v>14</v>
      </c>
      <c r="D3" s="41"/>
      <c r="E3" s="54" t="s">
        <v>88</v>
      </c>
      <c r="F3" s="11">
        <v>434.4</v>
      </c>
      <c r="G3" s="13">
        <v>69.2</v>
      </c>
    </row>
    <row r="4" spans="1:7">
      <c r="A4" s="41"/>
      <c r="B4" s="54" t="s">
        <v>89</v>
      </c>
      <c r="C4" s="121"/>
      <c r="D4" s="41"/>
      <c r="E4" s="54" t="s">
        <v>89</v>
      </c>
      <c r="F4" s="11">
        <v>-4.0999999999999996</v>
      </c>
      <c r="G4" s="13">
        <v>0</v>
      </c>
    </row>
    <row r="5" spans="1:7">
      <c r="A5" s="41"/>
      <c r="B5" s="54" t="s">
        <v>90</v>
      </c>
      <c r="C5" s="121" t="s">
        <v>53</v>
      </c>
      <c r="D5" s="41"/>
      <c r="E5" s="54" t="s">
        <v>90</v>
      </c>
      <c r="F5" s="11">
        <v>46.8</v>
      </c>
      <c r="G5" s="13">
        <v>15</v>
      </c>
    </row>
    <row r="6" spans="1:7">
      <c r="A6" s="41"/>
      <c r="B6" s="54" t="s">
        <v>91</v>
      </c>
      <c r="C6" s="121" t="s">
        <v>117</v>
      </c>
      <c r="D6" s="41"/>
      <c r="E6" s="54" t="s">
        <v>91</v>
      </c>
      <c r="F6" s="11">
        <v>-89.8</v>
      </c>
      <c r="G6" s="13">
        <v>6.3999999999999995</v>
      </c>
    </row>
    <row r="7" spans="1:7" ht="14.4" thickBot="1">
      <c r="A7" s="41"/>
      <c r="B7" s="54" t="s">
        <v>92</v>
      </c>
      <c r="C7" s="121" t="s">
        <v>26</v>
      </c>
      <c r="D7" s="41"/>
      <c r="E7" s="54" t="s">
        <v>92</v>
      </c>
      <c r="F7" s="11">
        <v>-41.4</v>
      </c>
      <c r="G7" s="13">
        <v>-31.7</v>
      </c>
    </row>
    <row r="8" spans="1:7" ht="14.4" thickBot="1">
      <c r="A8" s="147" t="s">
        <v>94</v>
      </c>
      <c r="B8" s="147"/>
      <c r="C8" s="122"/>
      <c r="D8" s="148" t="s">
        <v>93</v>
      </c>
      <c r="E8" s="148"/>
      <c r="F8" s="44">
        <v>391.3</v>
      </c>
      <c r="G8" s="45">
        <v>236.89999999999998</v>
      </c>
    </row>
    <row r="9" spans="1:7">
      <c r="A9" s="41"/>
      <c r="B9" s="54" t="s">
        <v>95</v>
      </c>
      <c r="C9" s="121"/>
      <c r="D9" s="147" t="s">
        <v>94</v>
      </c>
      <c r="E9" s="147"/>
      <c r="F9" s="11"/>
      <c r="G9" s="13"/>
    </row>
    <row r="10" spans="1:7">
      <c r="A10" s="41"/>
      <c r="B10" s="54" t="s">
        <v>96</v>
      </c>
      <c r="C10" s="121" t="s">
        <v>39</v>
      </c>
      <c r="D10" s="41"/>
      <c r="E10" s="54" t="s">
        <v>95</v>
      </c>
      <c r="F10" s="11">
        <v>-415.9</v>
      </c>
      <c r="G10" s="13">
        <v>-489.7</v>
      </c>
    </row>
    <row r="11" spans="1:7">
      <c r="A11" s="41"/>
      <c r="B11" s="54" t="s">
        <v>97</v>
      </c>
      <c r="C11" s="121" t="s">
        <v>117</v>
      </c>
      <c r="D11" s="41"/>
      <c r="E11" s="54" t="s">
        <v>96</v>
      </c>
      <c r="F11" s="11">
        <v>-72.599999999999994</v>
      </c>
      <c r="G11" s="13">
        <v>94.3</v>
      </c>
    </row>
    <row r="12" spans="1:7" ht="14.4" thickBot="1">
      <c r="A12" s="148" t="s">
        <v>98</v>
      </c>
      <c r="B12" s="148"/>
      <c r="C12" s="121" t="s">
        <v>117</v>
      </c>
      <c r="D12" s="41"/>
      <c r="E12" s="54" t="s">
        <v>97</v>
      </c>
      <c r="F12" s="11">
        <v>594.6</v>
      </c>
      <c r="G12" s="13">
        <v>-76.900000000000006</v>
      </c>
    </row>
    <row r="13" spans="1:7" ht="14.4" thickBot="1">
      <c r="A13" s="41"/>
      <c r="B13" s="54" t="s">
        <v>99</v>
      </c>
      <c r="C13" s="122"/>
      <c r="D13" s="148" t="s">
        <v>98</v>
      </c>
      <c r="E13" s="148"/>
      <c r="F13" s="46">
        <v>497.4</v>
      </c>
      <c r="G13" s="47">
        <v>-235.39999999999998</v>
      </c>
    </row>
    <row r="14" spans="1:7">
      <c r="A14" s="41"/>
      <c r="B14" s="54" t="s">
        <v>100</v>
      </c>
      <c r="C14" s="121"/>
      <c r="D14" s="41"/>
      <c r="E14" s="54" t="s">
        <v>99</v>
      </c>
      <c r="F14" s="11">
        <v>32.6</v>
      </c>
      <c r="G14" s="13">
        <v>6.7</v>
      </c>
    </row>
    <row r="15" spans="1:7">
      <c r="A15" s="41"/>
      <c r="B15" s="54" t="s">
        <v>101</v>
      </c>
      <c r="C15" s="121" t="s">
        <v>42</v>
      </c>
      <c r="D15" s="41"/>
      <c r="E15" s="54" t="s">
        <v>100</v>
      </c>
      <c r="F15" s="11">
        <v>0</v>
      </c>
      <c r="G15" s="13">
        <v>0</v>
      </c>
    </row>
    <row r="16" spans="1:7">
      <c r="A16" s="41"/>
      <c r="B16" s="54" t="s">
        <v>102</v>
      </c>
      <c r="C16" s="121" t="s">
        <v>118</v>
      </c>
      <c r="D16" s="41"/>
      <c r="E16" s="54" t="s">
        <v>101</v>
      </c>
      <c r="F16" s="11">
        <v>268.10000000000002</v>
      </c>
      <c r="G16" s="13">
        <v>-139.4</v>
      </c>
    </row>
    <row r="17" spans="1:7" ht="14.4" thickBot="1">
      <c r="A17" s="144" t="s">
        <v>104</v>
      </c>
      <c r="B17" s="144"/>
      <c r="C17" s="121" t="s">
        <v>42</v>
      </c>
      <c r="D17" s="41"/>
      <c r="E17" s="54" t="s">
        <v>102</v>
      </c>
      <c r="F17" s="11">
        <v>0</v>
      </c>
      <c r="G17" s="13">
        <v>0</v>
      </c>
    </row>
    <row r="18" spans="1:7">
      <c r="A18" s="43"/>
      <c r="B18" s="54" t="s">
        <v>105</v>
      </c>
      <c r="C18" s="121"/>
      <c r="D18" s="41"/>
      <c r="E18" s="54" t="s">
        <v>103</v>
      </c>
      <c r="F18" s="11">
        <v>-132.4</v>
      </c>
      <c r="G18" s="13">
        <v>-5</v>
      </c>
    </row>
    <row r="19" spans="1:7" ht="14.4" thickBot="1">
      <c r="A19" s="43"/>
      <c r="B19" s="54" t="s">
        <v>106</v>
      </c>
      <c r="C19" s="122"/>
      <c r="D19" s="144" t="s">
        <v>104</v>
      </c>
      <c r="E19" s="144"/>
      <c r="F19" s="44">
        <v>-377</v>
      </c>
      <c r="G19" s="45">
        <v>-137.80000000000001</v>
      </c>
    </row>
    <row r="20" spans="1:7">
      <c r="A20" s="43"/>
      <c r="B20" s="54" t="s">
        <v>107</v>
      </c>
      <c r="C20" s="54"/>
      <c r="D20" s="16"/>
      <c r="E20" s="54" t="s">
        <v>105</v>
      </c>
      <c r="F20" s="11">
        <v>227.8</v>
      </c>
      <c r="G20" s="13">
        <v>448.5</v>
      </c>
    </row>
    <row r="21" spans="1:7">
      <c r="A21" s="43"/>
      <c r="B21" s="54" t="s">
        <v>108</v>
      </c>
      <c r="C21" s="54"/>
      <c r="D21" s="16"/>
      <c r="E21" s="54" t="s">
        <v>106</v>
      </c>
      <c r="F21" s="11">
        <v>209.4</v>
      </c>
      <c r="G21" s="13">
        <v>0</v>
      </c>
    </row>
    <row r="22" spans="1:7">
      <c r="A22" s="43"/>
      <c r="B22" s="54" t="s">
        <v>109</v>
      </c>
      <c r="C22" s="54"/>
      <c r="D22" s="16"/>
      <c r="E22" s="54" t="s">
        <v>119</v>
      </c>
      <c r="F22" s="11">
        <v>0</v>
      </c>
      <c r="G22" s="13">
        <v>-101.39999999999999</v>
      </c>
    </row>
    <row r="23" spans="1:7">
      <c r="A23" s="43"/>
      <c r="B23" s="54" t="s">
        <v>110</v>
      </c>
      <c r="C23" s="54"/>
      <c r="D23" s="16"/>
      <c r="E23" s="54" t="s">
        <v>120</v>
      </c>
      <c r="F23" s="11">
        <v>-209.3</v>
      </c>
      <c r="G23" s="13">
        <v>0</v>
      </c>
    </row>
    <row r="24" spans="1:7" ht="14.4" thickBot="1">
      <c r="A24" s="144" t="s">
        <v>111</v>
      </c>
      <c r="B24" s="144"/>
      <c r="C24" s="123"/>
      <c r="D24" s="43"/>
      <c r="E24" s="54" t="s">
        <v>108</v>
      </c>
      <c r="F24" s="11">
        <v>-341.5</v>
      </c>
      <c r="G24" s="13"/>
    </row>
    <row r="25" spans="1:7">
      <c r="A25" s="145" t="s">
        <v>112</v>
      </c>
      <c r="B25" s="145"/>
      <c r="C25" s="123" t="s">
        <v>53</v>
      </c>
      <c r="D25" s="43"/>
      <c r="E25" s="54" t="s">
        <v>109</v>
      </c>
      <c r="F25" s="11">
        <v>-46.8</v>
      </c>
      <c r="G25" s="13">
        <v>-15</v>
      </c>
    </row>
    <row r="26" spans="1:7">
      <c r="A26" s="41"/>
      <c r="B26" s="54" t="s">
        <v>113</v>
      </c>
      <c r="C26" s="123"/>
      <c r="D26" s="43"/>
      <c r="E26" s="54" t="s">
        <v>110</v>
      </c>
      <c r="F26" s="11">
        <v>0</v>
      </c>
      <c r="G26" s="13">
        <v>2.2000000000000002</v>
      </c>
    </row>
    <row r="27" spans="1:7" ht="14.4" thickBot="1">
      <c r="A27" s="41"/>
      <c r="B27" s="54" t="s">
        <v>114</v>
      </c>
      <c r="C27" s="124"/>
      <c r="D27" s="144" t="s">
        <v>111</v>
      </c>
      <c r="E27" s="144"/>
      <c r="F27" s="44">
        <v>-160.39999999999998</v>
      </c>
      <c r="G27" s="45">
        <v>334.3</v>
      </c>
    </row>
    <row r="28" spans="1:7" ht="14.4" thickBot="1">
      <c r="A28" s="144" t="s">
        <v>115</v>
      </c>
      <c r="B28" s="144"/>
      <c r="C28" s="123"/>
      <c r="D28" s="145" t="s">
        <v>112</v>
      </c>
      <c r="E28" s="145"/>
      <c r="F28" s="11">
        <v>-40.000000000000057</v>
      </c>
      <c r="G28" s="13">
        <v>-38.899999999999977</v>
      </c>
    </row>
    <row r="29" spans="1:7" ht="14.4" thickBot="1">
      <c r="A29" s="149" t="s">
        <v>116</v>
      </c>
      <c r="B29" s="149"/>
      <c r="C29" s="123"/>
      <c r="D29" s="41"/>
      <c r="E29" s="54" t="s">
        <v>113</v>
      </c>
      <c r="F29" s="11">
        <v>-35.6</v>
      </c>
      <c r="G29" s="13">
        <v>-38.9</v>
      </c>
    </row>
    <row r="30" spans="1:7">
      <c r="C30" s="123"/>
      <c r="D30" s="41"/>
      <c r="E30" s="54" t="s">
        <v>114</v>
      </c>
      <c r="F30" s="11">
        <v>4.3999999999999995</v>
      </c>
      <c r="G30" s="13">
        <v>0</v>
      </c>
    </row>
    <row r="31" spans="1:7" ht="14.4" thickBot="1">
      <c r="C31" s="124"/>
      <c r="D31" s="144" t="s">
        <v>115</v>
      </c>
      <c r="E31" s="144"/>
      <c r="F31" s="48">
        <v>511.6</v>
      </c>
      <c r="G31" s="45">
        <v>143.4</v>
      </c>
    </row>
    <row r="32" spans="1:7" ht="14.4" thickBot="1">
      <c r="C32" s="124"/>
      <c r="D32" s="149" t="s">
        <v>116</v>
      </c>
      <c r="E32" s="149"/>
      <c r="F32" s="49">
        <v>471.59999999999997</v>
      </c>
      <c r="G32" s="45">
        <v>104.50000000000003</v>
      </c>
    </row>
  </sheetData>
  <mergeCells count="17">
    <mergeCell ref="D31:E31"/>
    <mergeCell ref="D28:E28"/>
    <mergeCell ref="D32:E32"/>
    <mergeCell ref="A25:B25"/>
    <mergeCell ref="A28:B28"/>
    <mergeCell ref="A29:B29"/>
    <mergeCell ref="D27:E27"/>
    <mergeCell ref="D2:E2"/>
    <mergeCell ref="D8:E8"/>
    <mergeCell ref="D9:E9"/>
    <mergeCell ref="D13:E13"/>
    <mergeCell ref="D19:E19"/>
    <mergeCell ref="A2:B2"/>
    <mergeCell ref="A8:B8"/>
    <mergeCell ref="A12:B12"/>
    <mergeCell ref="A17:B17"/>
    <mergeCell ref="A24:B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6"/>
  <sheetViews>
    <sheetView workbookViewId="0">
      <selection activeCell="A5" sqref="A5:A12"/>
    </sheetView>
  </sheetViews>
  <sheetFormatPr defaultColWidth="30.5" defaultRowHeight="13.8"/>
  <cols>
    <col min="1" max="1" width="30.19921875" customWidth="1"/>
    <col min="2" max="8" width="12.09765625" customWidth="1"/>
  </cols>
  <sheetData>
    <row r="1" spans="1:8" ht="41.4">
      <c r="A1" s="50"/>
      <c r="B1" s="125" t="s">
        <v>121</v>
      </c>
      <c r="C1" s="125" t="s">
        <v>122</v>
      </c>
      <c r="D1" s="125" t="s">
        <v>123</v>
      </c>
      <c r="E1" s="125" t="s">
        <v>124</v>
      </c>
      <c r="F1" s="126" t="s">
        <v>125</v>
      </c>
      <c r="G1" s="125" t="s">
        <v>126</v>
      </c>
      <c r="H1" s="125" t="s">
        <v>87</v>
      </c>
    </row>
    <row r="2" spans="1:8" ht="15" customHeight="1" thickBot="1">
      <c r="A2" s="50"/>
      <c r="B2" s="127"/>
      <c r="C2" s="150" t="s">
        <v>127</v>
      </c>
      <c r="D2" s="150"/>
      <c r="E2" s="150"/>
      <c r="F2" s="127"/>
      <c r="G2" s="127"/>
      <c r="H2" s="127"/>
    </row>
    <row r="3" spans="1:8" ht="15" thickTop="1" thickBot="1">
      <c r="A3" s="51" t="s">
        <v>132</v>
      </c>
      <c r="B3" s="52">
        <v>3.9</v>
      </c>
      <c r="C3" s="53">
        <v>119.19999999999999</v>
      </c>
      <c r="D3" s="53">
        <v>793.80000000000007</v>
      </c>
      <c r="E3" s="53">
        <v>1.8</v>
      </c>
      <c r="F3" s="51"/>
      <c r="G3" s="52">
        <v>52.4</v>
      </c>
      <c r="H3" s="52">
        <v>971.1</v>
      </c>
    </row>
    <row r="4" spans="1:8">
      <c r="A4" s="128" t="s">
        <v>128</v>
      </c>
      <c r="B4" s="13">
        <v>0</v>
      </c>
      <c r="C4" s="13">
        <v>0</v>
      </c>
      <c r="D4" s="13">
        <v>302.3</v>
      </c>
      <c r="E4" s="13">
        <v>0</v>
      </c>
      <c r="F4" s="13">
        <v>0</v>
      </c>
      <c r="G4" s="13">
        <v>0</v>
      </c>
      <c r="H4" s="13">
        <v>302.3</v>
      </c>
    </row>
    <row r="5" spans="1:8">
      <c r="A5" s="128" t="s">
        <v>83</v>
      </c>
      <c r="B5" s="13">
        <v>0</v>
      </c>
      <c r="C5" s="13">
        <v>0</v>
      </c>
      <c r="D5" s="13"/>
      <c r="E5" s="13">
        <v>0</v>
      </c>
      <c r="F5" s="13">
        <v>-0.3</v>
      </c>
      <c r="G5" s="13">
        <v>0</v>
      </c>
      <c r="H5" s="13">
        <v>-0.3</v>
      </c>
    </row>
    <row r="6" spans="1:8">
      <c r="A6" s="128" t="s">
        <v>129</v>
      </c>
      <c r="B6" s="13">
        <v>0</v>
      </c>
      <c r="C6" s="13">
        <v>0</v>
      </c>
      <c r="D6" s="13">
        <v>-15.4</v>
      </c>
      <c r="E6" s="13">
        <v>0</v>
      </c>
      <c r="F6" s="13">
        <v>0</v>
      </c>
      <c r="G6" s="13">
        <v>15.4</v>
      </c>
      <c r="H6" s="13">
        <v>0</v>
      </c>
    </row>
    <row r="7" spans="1:8">
      <c r="A7" s="128" t="s">
        <v>82</v>
      </c>
      <c r="B7" s="13">
        <v>0</v>
      </c>
      <c r="C7" s="13">
        <v>0</v>
      </c>
      <c r="D7" s="13">
        <v>0</v>
      </c>
      <c r="E7" s="13">
        <v>-3.1</v>
      </c>
      <c r="F7" s="13">
        <v>0</v>
      </c>
      <c r="G7" s="13">
        <v>0</v>
      </c>
      <c r="H7" s="13">
        <v>-3.1</v>
      </c>
    </row>
    <row r="8" spans="1:8">
      <c r="A8" s="129" t="s">
        <v>130</v>
      </c>
      <c r="B8" s="13">
        <v>0</v>
      </c>
      <c r="C8" s="13">
        <v>0</v>
      </c>
      <c r="D8" s="13">
        <v>286.90000000000003</v>
      </c>
      <c r="E8" s="13">
        <v>-3.1</v>
      </c>
      <c r="F8" s="13">
        <v>-0.3</v>
      </c>
      <c r="G8" s="13">
        <v>15.4</v>
      </c>
      <c r="H8" s="13">
        <v>299</v>
      </c>
    </row>
    <row r="9" spans="1:8">
      <c r="A9" s="128" t="s">
        <v>131</v>
      </c>
      <c r="B9" s="13">
        <v>0</v>
      </c>
      <c r="C9" s="13">
        <v>0</v>
      </c>
      <c r="D9" s="13">
        <v>-101.4</v>
      </c>
      <c r="E9" s="13">
        <v>0</v>
      </c>
      <c r="F9" s="13">
        <v>0</v>
      </c>
      <c r="G9" s="13">
        <v>0</v>
      </c>
      <c r="H9" s="13">
        <v>-101.4</v>
      </c>
    </row>
    <row r="10" spans="1:8">
      <c r="A10" s="128" t="s">
        <v>135</v>
      </c>
      <c r="B10" s="13">
        <v>0</v>
      </c>
      <c r="C10" s="13">
        <v>0</v>
      </c>
      <c r="D10" s="13">
        <v>8.1999999999999993</v>
      </c>
      <c r="E10" s="13">
        <v>0</v>
      </c>
      <c r="F10" s="13">
        <v>0</v>
      </c>
      <c r="G10" s="13">
        <v>0</v>
      </c>
      <c r="H10" s="13">
        <v>8.1999999999999993</v>
      </c>
    </row>
    <row r="11" spans="1:8">
      <c r="A11" s="54" t="s">
        <v>136</v>
      </c>
      <c r="B11" s="13">
        <v>0.2</v>
      </c>
      <c r="C11" s="13">
        <v>525.70000000000005</v>
      </c>
      <c r="D11" s="13">
        <v>0</v>
      </c>
      <c r="E11" s="13">
        <v>0</v>
      </c>
      <c r="F11" s="13">
        <v>0</v>
      </c>
      <c r="G11" s="13">
        <v>0</v>
      </c>
      <c r="H11" s="13">
        <v>525.90000000000009</v>
      </c>
    </row>
    <row r="12" spans="1:8">
      <c r="A12" s="54" t="s">
        <v>134</v>
      </c>
      <c r="B12" s="13">
        <v>0.2</v>
      </c>
      <c r="C12" s="13">
        <v>525.70000000000005</v>
      </c>
      <c r="D12" s="13">
        <v>-93.2</v>
      </c>
      <c r="E12" s="13">
        <v>0</v>
      </c>
      <c r="F12" s="13">
        <v>0</v>
      </c>
      <c r="G12" s="13">
        <v>0</v>
      </c>
      <c r="H12" s="13">
        <v>432.7000000000001</v>
      </c>
    </row>
    <row r="13" spans="1:8" ht="20.399999999999999">
      <c r="A13" s="54" t="s">
        <v>137</v>
      </c>
      <c r="B13" s="13">
        <v>0</v>
      </c>
      <c r="C13" s="13">
        <v>0</v>
      </c>
      <c r="D13" s="13">
        <v>-534.4</v>
      </c>
      <c r="E13" s="13">
        <v>0</v>
      </c>
      <c r="F13" s="13">
        <v>0</v>
      </c>
      <c r="G13" s="13">
        <v>0</v>
      </c>
      <c r="H13" s="13">
        <v>-534.4</v>
      </c>
    </row>
    <row r="14" spans="1:8" ht="14.4" thickBot="1">
      <c r="A14" s="55" t="s">
        <v>133</v>
      </c>
      <c r="B14" s="56">
        <v>4.0999999999999996</v>
      </c>
      <c r="C14" s="56">
        <v>644.9</v>
      </c>
      <c r="D14" s="56">
        <v>453.10000000000014</v>
      </c>
      <c r="E14" s="56">
        <v>-1.3</v>
      </c>
      <c r="F14" s="56">
        <v>-0.3</v>
      </c>
      <c r="G14" s="56">
        <v>67.8</v>
      </c>
      <c r="H14" s="56">
        <v>1168.3000000000002</v>
      </c>
    </row>
    <row r="15" spans="1:8">
      <c r="A15" s="54" t="s">
        <v>128</v>
      </c>
      <c r="B15" s="11">
        <v>0</v>
      </c>
      <c r="C15" s="11">
        <v>0</v>
      </c>
      <c r="D15" s="11">
        <v>19.8</v>
      </c>
      <c r="E15" s="11">
        <v>0</v>
      </c>
      <c r="F15" s="11">
        <v>0</v>
      </c>
      <c r="G15" s="11"/>
      <c r="H15" s="11">
        <v>19.8</v>
      </c>
    </row>
    <row r="16" spans="1:8">
      <c r="A16" s="54" t="s">
        <v>138</v>
      </c>
      <c r="B16" s="11">
        <v>0</v>
      </c>
      <c r="C16" s="11">
        <v>0</v>
      </c>
      <c r="D16" s="11">
        <v>-6</v>
      </c>
      <c r="E16" s="11">
        <v>0</v>
      </c>
      <c r="F16" s="11">
        <v>0</v>
      </c>
      <c r="G16" s="11">
        <v>6</v>
      </c>
      <c r="H16" s="11">
        <v>0</v>
      </c>
    </row>
    <row r="17" spans="1:8">
      <c r="A17" s="54" t="s">
        <v>82</v>
      </c>
      <c r="B17" s="11">
        <v>0</v>
      </c>
      <c r="C17" s="11">
        <v>0</v>
      </c>
      <c r="D17" s="11">
        <v>0</v>
      </c>
      <c r="E17" s="11">
        <v>2.9</v>
      </c>
      <c r="F17" s="11">
        <v>0</v>
      </c>
      <c r="G17" s="11">
        <v>0</v>
      </c>
      <c r="H17" s="11">
        <v>2.9</v>
      </c>
    </row>
    <row r="18" spans="1:8">
      <c r="A18" s="54" t="s">
        <v>130</v>
      </c>
      <c r="B18" s="11">
        <v>0</v>
      </c>
      <c r="C18" s="11">
        <v>0</v>
      </c>
      <c r="D18" s="11">
        <v>13.8</v>
      </c>
      <c r="E18" s="11">
        <v>2.9</v>
      </c>
      <c r="F18" s="11">
        <v>0</v>
      </c>
      <c r="G18" s="11">
        <v>6</v>
      </c>
      <c r="H18" s="11">
        <v>22.7</v>
      </c>
    </row>
    <row r="19" spans="1:8">
      <c r="A19" s="54" t="s">
        <v>139</v>
      </c>
      <c r="B19" s="11">
        <v>0</v>
      </c>
      <c r="C19" s="11">
        <v>0</v>
      </c>
      <c r="D19" s="11">
        <v>-94.7</v>
      </c>
      <c r="E19" s="11">
        <v>0</v>
      </c>
      <c r="F19" s="11">
        <v>0</v>
      </c>
      <c r="G19" s="11">
        <v>0</v>
      </c>
      <c r="H19" s="11">
        <v>-94.7</v>
      </c>
    </row>
    <row r="20" spans="1:8">
      <c r="A20" s="54" t="s">
        <v>135</v>
      </c>
      <c r="B20" s="11">
        <v>0</v>
      </c>
      <c r="C20" s="11">
        <v>0</v>
      </c>
      <c r="D20" s="11">
        <v>19</v>
      </c>
      <c r="E20" s="11">
        <v>0</v>
      </c>
      <c r="F20" s="11">
        <v>0</v>
      </c>
      <c r="G20" s="11">
        <v>0</v>
      </c>
      <c r="H20" s="11">
        <v>19</v>
      </c>
    </row>
    <row r="21" spans="1:8">
      <c r="A21" s="54" t="s">
        <v>136</v>
      </c>
      <c r="B21" s="11">
        <v>0</v>
      </c>
      <c r="C21" s="11">
        <v>0.2</v>
      </c>
      <c r="D21" s="11">
        <v>0</v>
      </c>
      <c r="E21" s="11">
        <v>0</v>
      </c>
      <c r="F21" s="11">
        <v>0</v>
      </c>
      <c r="G21" s="11">
        <v>0</v>
      </c>
      <c r="H21" s="11">
        <v>0.2</v>
      </c>
    </row>
    <row r="22" spans="1:8">
      <c r="A22" s="54" t="s">
        <v>141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53.6</v>
      </c>
      <c r="H22" s="11">
        <v>53.6</v>
      </c>
    </row>
    <row r="23" spans="1:8">
      <c r="A23" s="54" t="s">
        <v>134</v>
      </c>
      <c r="B23" s="11">
        <v>0</v>
      </c>
      <c r="C23" s="11">
        <v>0.2</v>
      </c>
      <c r="D23" s="11">
        <v>-75.7</v>
      </c>
      <c r="E23" s="11">
        <v>0</v>
      </c>
      <c r="F23" s="11">
        <v>0</v>
      </c>
      <c r="G23" s="11">
        <v>0</v>
      </c>
      <c r="H23" s="11">
        <v>-75.5</v>
      </c>
    </row>
    <row r="24" spans="1:8" ht="20.399999999999999">
      <c r="A24" s="54" t="s">
        <v>137</v>
      </c>
      <c r="B24" s="11">
        <v>0</v>
      </c>
      <c r="C24" s="11">
        <v>0</v>
      </c>
      <c r="D24" s="11">
        <v>-42.8</v>
      </c>
      <c r="E24" s="11">
        <v>0</v>
      </c>
      <c r="F24" s="11">
        <v>0</v>
      </c>
      <c r="G24" s="11">
        <v>0</v>
      </c>
      <c r="H24" s="11">
        <v>-42.8</v>
      </c>
    </row>
    <row r="25" spans="1:8">
      <c r="A25" s="54" t="s">
        <v>83</v>
      </c>
      <c r="B25" s="11">
        <v>0</v>
      </c>
      <c r="C25" s="11">
        <v>0</v>
      </c>
      <c r="D25" s="11"/>
      <c r="E25" s="11">
        <v>0</v>
      </c>
      <c r="F25" s="11">
        <v>0.3</v>
      </c>
      <c r="G25" s="11">
        <v>0</v>
      </c>
      <c r="H25" s="11">
        <v>0.3</v>
      </c>
    </row>
    <row r="26" spans="1:8" ht="14.4" thickBot="1">
      <c r="A26" s="55" t="s">
        <v>140</v>
      </c>
      <c r="B26" s="11">
        <v>4.0999999999999996</v>
      </c>
      <c r="C26" s="11">
        <v>645.1</v>
      </c>
      <c r="D26" s="11">
        <v>348.40000000000015</v>
      </c>
      <c r="E26" s="11">
        <v>1.5999999999999999</v>
      </c>
      <c r="F26" s="11">
        <v>0</v>
      </c>
      <c r="G26" s="11">
        <v>127.4</v>
      </c>
      <c r="H26" s="11">
        <v>1126.6000000000001</v>
      </c>
    </row>
  </sheetData>
  <mergeCells count="1"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7"/>
  <sheetViews>
    <sheetView topLeftCell="A21" workbookViewId="0">
      <selection activeCell="A22" sqref="A22:B37"/>
    </sheetView>
  </sheetViews>
  <sheetFormatPr defaultRowHeight="13.8"/>
  <cols>
    <col min="1" max="1" width="3.3984375" customWidth="1"/>
    <col min="2" max="2" width="22.09765625" customWidth="1"/>
  </cols>
  <sheetData>
    <row r="1" spans="1:10" ht="14.4" customHeight="1" thickBot="1">
      <c r="A1" s="151"/>
      <c r="B1" s="151" t="s">
        <v>0</v>
      </c>
      <c r="C1" s="104"/>
      <c r="D1" s="154" t="s">
        <v>142</v>
      </c>
      <c r="E1" s="154"/>
      <c r="F1" s="104"/>
      <c r="G1" s="104"/>
      <c r="H1" s="104"/>
      <c r="I1" s="151" t="s">
        <v>143</v>
      </c>
      <c r="J1" s="155" t="s">
        <v>144</v>
      </c>
    </row>
    <row r="2" spans="1:10" ht="14.4" thickBot="1">
      <c r="A2" s="152"/>
      <c r="B2" s="152"/>
      <c r="C2" s="57"/>
      <c r="D2" s="58" t="s">
        <v>145</v>
      </c>
      <c r="E2" s="57"/>
      <c r="F2" s="57"/>
      <c r="G2" s="151" t="s">
        <v>11</v>
      </c>
      <c r="H2" s="151" t="s">
        <v>146</v>
      </c>
      <c r="I2" s="152"/>
      <c r="J2" s="156"/>
    </row>
    <row r="3" spans="1:10" ht="18.600000000000001" thickBot="1">
      <c r="A3" s="153"/>
      <c r="B3" s="153"/>
      <c r="C3" s="103" t="s">
        <v>147</v>
      </c>
      <c r="D3" s="103" t="s">
        <v>148</v>
      </c>
      <c r="E3" s="103" t="s">
        <v>149</v>
      </c>
      <c r="F3" s="103" t="s">
        <v>150</v>
      </c>
      <c r="G3" s="153"/>
      <c r="H3" s="153"/>
      <c r="I3" s="153"/>
      <c r="J3" s="157"/>
    </row>
    <row r="4" spans="1:10" ht="14.4" thickTop="1">
      <c r="A4" s="59"/>
      <c r="B4" s="60" t="s">
        <v>151</v>
      </c>
      <c r="C4" s="61">
        <f>ROUND(([4]Segmenty!C10)/Rounding,DigAfComma)</f>
        <v>1412.3</v>
      </c>
      <c r="D4" s="61">
        <f>ROUND(([4]Segmenty!D10)/Rounding,DigAfComma)</f>
        <v>660.1</v>
      </c>
      <c r="E4" s="61">
        <f>ROUND(([4]Segmenty!E10)/Rounding,DigAfComma)</f>
        <v>395.1</v>
      </c>
      <c r="F4" s="61">
        <f>ROUND(([4]Segmenty!F10)/Rounding,DigAfComma)</f>
        <v>75.5</v>
      </c>
      <c r="G4" s="61">
        <f>ROUND(([4]Segmenty!G10)/Rounding,DigAfComma)</f>
        <v>649.79999999999995</v>
      </c>
      <c r="H4" s="61">
        <f>ROUND(([4]Segmenty!H10)/Rounding,DigAfComma)</f>
        <v>1685.6</v>
      </c>
      <c r="I4" s="61">
        <f>ROUND(([4]Segmenty!I10)/Rounding,DigAfComma)</f>
        <v>180.7</v>
      </c>
      <c r="J4" s="61">
        <f>ROUND(([4]Segmenty!J10)/Rounding,DigAfComma)+0.1</f>
        <v>5059.1000000000004</v>
      </c>
    </row>
    <row r="5" spans="1:10">
      <c r="A5" s="59"/>
      <c r="B5" s="60" t="s">
        <v>152</v>
      </c>
      <c r="C5" s="11">
        <f>ROUND(([4]Segmenty!C11)/Rounding,DigAfComma)</f>
        <v>0</v>
      </c>
      <c r="D5" s="11">
        <f>ROUND(([4]Segmenty!D11)/Rounding,DigAfComma)</f>
        <v>0</v>
      </c>
      <c r="E5" s="11">
        <f>ROUND(([4]Segmenty!E11)/Rounding,DigAfComma)</f>
        <v>0</v>
      </c>
      <c r="F5" s="11">
        <f>ROUND(([4]Segmenty!F11)/Rounding,DigAfComma)</f>
        <v>0</v>
      </c>
      <c r="G5" s="11">
        <f>ROUND(([4]Segmenty!G11)/Rounding,DigAfComma)</f>
        <v>0</v>
      </c>
      <c r="H5" s="61">
        <f>ROUND(([4]Segmenty!H11)/Rounding,DigAfComma)</f>
        <v>-1604.6</v>
      </c>
      <c r="I5" s="61">
        <f>ROUND(([4]Segmenty!I11)/Rounding,DigAfComma)</f>
        <v>-180.3</v>
      </c>
      <c r="J5" s="61">
        <f>ROUND(([4]Segmenty!J11)/Rounding,DigAfComma)</f>
        <v>-1784.9</v>
      </c>
    </row>
    <row r="6" spans="1:10" ht="14.4" thickBot="1">
      <c r="A6" s="102" t="s">
        <v>153</v>
      </c>
      <c r="B6" s="102"/>
      <c r="C6" s="62">
        <f t="shared" ref="C6:J6" si="0">C5+C4</f>
        <v>1412.3</v>
      </c>
      <c r="D6" s="62">
        <f t="shared" si="0"/>
        <v>660.1</v>
      </c>
      <c r="E6" s="62">
        <f t="shared" si="0"/>
        <v>395.1</v>
      </c>
      <c r="F6" s="62">
        <f>F5+F4</f>
        <v>75.5</v>
      </c>
      <c r="G6" s="62">
        <f t="shared" si="0"/>
        <v>649.79999999999995</v>
      </c>
      <c r="H6" s="62">
        <f t="shared" si="0"/>
        <v>81</v>
      </c>
      <c r="I6" s="62">
        <f t="shared" si="0"/>
        <v>0.39999999999997726</v>
      </c>
      <c r="J6" s="62">
        <f t="shared" si="0"/>
        <v>3274.2000000000003</v>
      </c>
    </row>
    <row r="7" spans="1:10">
      <c r="A7" s="59"/>
      <c r="B7" s="63"/>
      <c r="C7" s="61"/>
      <c r="D7" s="61"/>
      <c r="E7" s="61"/>
      <c r="F7" s="61"/>
      <c r="G7" s="61"/>
      <c r="H7" s="61"/>
      <c r="I7" s="61"/>
      <c r="J7" s="61"/>
    </row>
    <row r="8" spans="1:10">
      <c r="A8" s="98" t="s">
        <v>16</v>
      </c>
      <c r="B8" s="98"/>
      <c r="C8" s="61">
        <f>ROUND(([4]Segmenty!C13)/Rounding,DigAfComma)</f>
        <v>709.4</v>
      </c>
      <c r="D8" s="61">
        <f>ROUND(([4]Segmenty!D13)/Rounding,DigAfComma)</f>
        <v>370.5</v>
      </c>
      <c r="E8" s="61">
        <f>ROUND(([4]Segmenty!E13)/Rounding,DigAfComma)</f>
        <v>232.3</v>
      </c>
      <c r="F8" s="61">
        <f>ROUND(([4]Segmenty!F13)/Rounding,DigAfComma)</f>
        <v>40.4</v>
      </c>
      <c r="G8" s="61">
        <f>ROUND(([4]Segmenty!G13)/Rounding,DigAfComma)</f>
        <v>265.89999999999998</v>
      </c>
      <c r="H8" s="61">
        <f>ROUND(([4]Segmenty!H13)/Rounding,DigAfComma)</f>
        <v>25.5</v>
      </c>
      <c r="I8" s="61" t="s">
        <v>9</v>
      </c>
      <c r="J8" s="61">
        <f>SUM(C8:I8)</f>
        <v>1644</v>
      </c>
    </row>
    <row r="9" spans="1:10">
      <c r="A9" s="41"/>
      <c r="B9" s="130" t="s">
        <v>154</v>
      </c>
      <c r="C9" s="97">
        <f t="shared" ref="C9:H9" si="1">IFERROR(C8/C6,0)</f>
        <v>0.50230121079090839</v>
      </c>
      <c r="D9" s="97">
        <f t="shared" si="1"/>
        <v>0.56127859415240111</v>
      </c>
      <c r="E9" s="97">
        <f t="shared" si="1"/>
        <v>0.58795241710959245</v>
      </c>
      <c r="F9" s="97">
        <f t="shared" si="1"/>
        <v>0.53509933774834439</v>
      </c>
      <c r="G9" s="97">
        <f t="shared" si="1"/>
        <v>0.40920283164050475</v>
      </c>
      <c r="H9" s="97">
        <f t="shared" si="1"/>
        <v>0.31481481481481483</v>
      </c>
      <c r="I9" s="97" t="s">
        <v>7</v>
      </c>
      <c r="J9" s="97">
        <f>IFERROR(J8/J6,0)</f>
        <v>0.50210738501007879</v>
      </c>
    </row>
    <row r="10" spans="1:10" ht="14.4" thickBot="1">
      <c r="A10" s="99" t="s">
        <v>155</v>
      </c>
      <c r="B10" s="99"/>
      <c r="C10" s="65">
        <f>ROUND(([4]Segmenty!C15)/Rounding,DigAfComma)</f>
        <v>174.6</v>
      </c>
      <c r="D10" s="65">
        <f>ROUND(([4]Segmenty!D15)/Rounding,DigAfComma)</f>
        <v>26.6</v>
      </c>
      <c r="E10" s="65">
        <f>ROUND(([4]Segmenty!E15)/Rounding,DigAfComma)</f>
        <v>-127.6</v>
      </c>
      <c r="F10" s="65">
        <f>ROUND(([4]Segmenty!F15)/Rounding,DigAfComma)</f>
        <v>-0.2</v>
      </c>
      <c r="G10" s="65">
        <f>ROUND(([4]Segmenty!G15)/Rounding,DigAfComma)</f>
        <v>77.8</v>
      </c>
      <c r="H10" s="65">
        <f>ROUND(([4]Segmenty!H15)/Rounding,DigAfComma)</f>
        <v>19.8</v>
      </c>
      <c r="I10" s="65" t="s">
        <v>9</v>
      </c>
      <c r="J10" s="65">
        <f>SUM(C10:I10)</f>
        <v>171</v>
      </c>
    </row>
    <row r="11" spans="1:10">
      <c r="A11" s="59" t="s">
        <v>4</v>
      </c>
      <c r="B11" s="41" t="s">
        <v>4</v>
      </c>
      <c r="C11" s="66"/>
      <c r="D11" s="66"/>
      <c r="E11" s="66"/>
      <c r="F11" s="66"/>
      <c r="G11" s="66"/>
      <c r="H11" s="66"/>
      <c r="I11" s="66"/>
      <c r="J11" s="66"/>
    </row>
    <row r="12" spans="1:10">
      <c r="A12" s="100" t="s">
        <v>156</v>
      </c>
      <c r="B12" s="100"/>
      <c r="C12" s="67"/>
      <c r="D12" s="67"/>
      <c r="E12" s="67"/>
      <c r="F12" s="67"/>
      <c r="G12" s="67"/>
      <c r="H12" s="67"/>
      <c r="I12" s="67"/>
      <c r="J12" s="67"/>
    </row>
    <row r="13" spans="1:10" ht="19.2">
      <c r="A13" s="41"/>
      <c r="B13" s="68" t="s">
        <v>157</v>
      </c>
      <c r="C13" s="61">
        <f>ROUND(([4]Segmenty!C17)/Rounding,DigAfComma)</f>
        <v>1168.9000000000001</v>
      </c>
      <c r="D13" s="61">
        <f>ROUND(([4]Segmenty!D17)/Rounding,DigAfComma)</f>
        <v>800.7</v>
      </c>
      <c r="E13" s="61">
        <f>ROUND(([4]Segmenty!E17)/Rounding,DigAfComma)</f>
        <v>1259.8</v>
      </c>
      <c r="F13" s="61">
        <f>ROUND(([4]Segmenty!F17)/Rounding,DigAfComma)</f>
        <v>118.3</v>
      </c>
      <c r="G13" s="61">
        <f>ROUND(([4]Segmenty!G17)/Rounding,DigAfComma)</f>
        <v>349.2</v>
      </c>
      <c r="H13" s="61">
        <f>ROUND(([4]Segmenty!H17)/Rounding,DigAfComma)</f>
        <v>63.1</v>
      </c>
      <c r="I13" s="61">
        <f>ROUND(([4]Segmenty!I17)/Rounding,DigAfComma)</f>
        <v>72.099999999999994</v>
      </c>
      <c r="J13" s="61">
        <f>ROUND(([4]Segmenty!J17)/Rounding,DigAfComma)</f>
        <v>3832.1</v>
      </c>
    </row>
    <row r="14" spans="1:10">
      <c r="A14" s="41"/>
      <c r="B14" s="68" t="s">
        <v>48</v>
      </c>
      <c r="C14" s="61">
        <f>ROUND(([4]Segmenty!C18)/Rounding,DigAfComma)</f>
        <v>8.4</v>
      </c>
      <c r="D14" s="11">
        <f>ROUND(([4]Segmenty!D18)/Rounding,DigAfComma)</f>
        <v>0</v>
      </c>
      <c r="E14" s="61">
        <f>ROUND(([4]Segmenty!E18)/Rounding,DigAfComma)</f>
        <v>1.4</v>
      </c>
      <c r="F14" s="61">
        <f>ROUND(([4]Segmenty!F18)/Rounding,DigAfComma)</f>
        <v>1.7</v>
      </c>
      <c r="G14" s="61">
        <f>ROUND(([4]Segmenty!G18)/Rounding,DigAfComma)</f>
        <v>7.3</v>
      </c>
      <c r="H14" s="61">
        <f>ROUND(([4]Segmenty!H18)/Rounding,DigAfComma)</f>
        <v>23</v>
      </c>
      <c r="I14" s="61">
        <f>ROUND(([4]Segmenty!I18)/Rounding,DigAfComma)</f>
        <v>2.6</v>
      </c>
      <c r="J14" s="61">
        <f>ROUND(([4]Segmenty!J18)/Rounding,DigAfComma)</f>
        <v>44.4</v>
      </c>
    </row>
    <row r="15" spans="1:10">
      <c r="A15" s="59"/>
      <c r="B15" s="68" t="s">
        <v>52</v>
      </c>
      <c r="C15" s="61">
        <f>ROUND(([4]Segmenty!C19)/Rounding,DigAfComma)</f>
        <v>333.8</v>
      </c>
      <c r="D15" s="61">
        <f>ROUND(([4]Segmenty!D19)/Rounding,DigAfComma)</f>
        <v>218.1</v>
      </c>
      <c r="E15" s="61">
        <f>ROUND(([4]Segmenty!E19)/Rounding,DigAfComma)</f>
        <v>224.8</v>
      </c>
      <c r="F15" s="61">
        <f>ROUND(([4]Segmenty!F19)/Rounding,DigAfComma)</f>
        <v>43.3</v>
      </c>
      <c r="G15" s="61">
        <f>ROUND(([4]Segmenty!G19)/Rounding,DigAfComma)</f>
        <v>313</v>
      </c>
      <c r="H15" s="61">
        <f>ROUND(([4]Segmenty!H19)/Rounding,DigAfComma)</f>
        <v>815.5</v>
      </c>
      <c r="I15" s="61">
        <f>ROUND(([4]Segmenty!I19)/Rounding,DigAfComma)</f>
        <v>42.4</v>
      </c>
      <c r="J15" s="61">
        <f>ROUND(([4]Segmenty!J19)/Rounding,DigAfComma)</f>
        <v>1990.9</v>
      </c>
    </row>
    <row r="16" spans="1:10" ht="19.8" thickBot="1">
      <c r="A16" s="69"/>
      <c r="B16" s="70" t="s">
        <v>158</v>
      </c>
      <c r="C16" s="62">
        <f>ROUND(([4]Segmenty!C20)/Rounding,DigAfComma)</f>
        <v>509.2</v>
      </c>
      <c r="D16" s="62">
        <f>ROUND(([4]Segmenty!D20)/Rounding,DigAfComma)</f>
        <v>244.4</v>
      </c>
      <c r="E16" s="62">
        <f>ROUND(([4]Segmenty!E20)/Rounding,DigAfComma)</f>
        <v>153.19999999999999</v>
      </c>
      <c r="F16" s="62">
        <f>ROUND(([4]Segmenty!F20)/Rounding,DigAfComma)</f>
        <v>34.5</v>
      </c>
      <c r="G16" s="62">
        <f>ROUND(([4]Segmenty!G20)/Rounding,DigAfComma)</f>
        <v>238.3</v>
      </c>
      <c r="H16" s="62">
        <f>ROUND(([4]Segmenty!H20)/Rounding,DigAfComma)</f>
        <v>63.1</v>
      </c>
      <c r="I16" s="62">
        <f>ROUND(([4]Segmenty!I20)/Rounding,DigAfComma)</f>
        <v>72.099999999999994</v>
      </c>
      <c r="J16" s="62">
        <f>ROUND(([4]Segmenty!J20)/Rounding,DigAfComma)</f>
        <v>1314.8</v>
      </c>
    </row>
    <row r="17" spans="1:10">
      <c r="A17" s="101" t="s">
        <v>159</v>
      </c>
      <c r="B17" s="101"/>
      <c r="C17" s="61"/>
      <c r="D17" s="61"/>
      <c r="E17" s="61"/>
      <c r="F17" s="61"/>
      <c r="G17" s="61"/>
      <c r="H17" s="61"/>
      <c r="I17" s="61"/>
      <c r="J17" s="61"/>
    </row>
    <row r="18" spans="1:10">
      <c r="A18" s="41" t="s">
        <v>4</v>
      </c>
      <c r="B18" s="68" t="s">
        <v>88</v>
      </c>
      <c r="C18" s="61">
        <f>ROUND(([4]Segmenty!C22)/Rounding,DigAfComma)</f>
        <v>-160.6</v>
      </c>
      <c r="D18" s="61">
        <f>ROUND(([4]Segmenty!D22)/Rounding,DigAfComma)</f>
        <v>-106.9</v>
      </c>
      <c r="E18" s="61">
        <f>ROUND(([4]Segmenty!E22)/Rounding,DigAfComma)</f>
        <v>-127.7</v>
      </c>
      <c r="F18" s="61">
        <f>ROUND(([4]Segmenty!F22)/Rounding,DigAfComma)</f>
        <v>-11.8</v>
      </c>
      <c r="G18" s="61">
        <f>ROUND(([4]Segmenty!G22)/Rounding,DigAfComma)</f>
        <v>-3.1</v>
      </c>
      <c r="H18" s="61">
        <f>ROUND(([4]Segmenty!H22)/Rounding,DigAfComma)</f>
        <v>-0.6</v>
      </c>
      <c r="I18" s="61">
        <f>ROUND(([4]Segmenty!I22)/Rounding,DigAfComma)</f>
        <v>-1.8</v>
      </c>
      <c r="J18" s="61">
        <f>SUM(C18:I18)</f>
        <v>-412.50000000000006</v>
      </c>
    </row>
    <row r="19" spans="1:10" ht="19.8" thickBot="1">
      <c r="A19" s="69" t="s">
        <v>4</v>
      </c>
      <c r="B19" s="70" t="s">
        <v>160</v>
      </c>
      <c r="C19" s="71">
        <f>ROUND(([4]Segmenty!C23)/Rounding,DigAfComma)</f>
        <v>0</v>
      </c>
      <c r="D19" s="71">
        <f>ROUND(([4]Segmenty!D23)/Rounding,DigAfComma)</f>
        <v>0</v>
      </c>
      <c r="E19" s="71">
        <f>ROUND(([4]Segmenty!E23)/Rounding,DigAfComma)</f>
        <v>0</v>
      </c>
      <c r="F19" s="71">
        <f>ROUND(([4]Segmenty!F23)/Rounding,DigAfComma)</f>
        <v>0</v>
      </c>
      <c r="G19" s="71">
        <f>ROUND(([4]Segmenty!G23)/Rounding,DigAfComma)</f>
        <v>0</v>
      </c>
      <c r="H19" s="71">
        <f>ROUND(([4]Segmenty!H23)/Rounding,DigAfComma)</f>
        <v>0</v>
      </c>
      <c r="I19" s="71">
        <f>ROUND(([4]Segmenty!I23)/Rounding,DigAfComma)</f>
        <v>0</v>
      </c>
      <c r="J19" s="71">
        <f>ROUND(([4]Segmenty!J23)/Rounding,DigAfComma)</f>
        <v>0</v>
      </c>
    </row>
    <row r="20" spans="1:10" ht="14.4" thickBot="1"/>
    <row r="21" spans="1:10" ht="14.4" thickBot="1">
      <c r="A21" s="72"/>
      <c r="B21" s="72" t="s">
        <v>12</v>
      </c>
      <c r="C21" s="73"/>
      <c r="D21" s="73"/>
      <c r="E21" s="73"/>
      <c r="F21" s="73"/>
      <c r="G21" s="73"/>
      <c r="H21" s="73"/>
      <c r="I21" s="74"/>
      <c r="J21" s="74"/>
    </row>
    <row r="22" spans="1:10" ht="14.4" thickTop="1">
      <c r="A22" s="59"/>
      <c r="B22" s="60" t="s">
        <v>151</v>
      </c>
      <c r="C22" s="75">
        <v>1382.1</v>
      </c>
      <c r="D22" s="75">
        <v>575.4</v>
      </c>
      <c r="E22" s="75">
        <v>288.60000000000002</v>
      </c>
      <c r="F22" s="75">
        <v>50.6</v>
      </c>
      <c r="G22" s="75">
        <v>406.6</v>
      </c>
      <c r="H22" s="75">
        <v>1825.8</v>
      </c>
      <c r="I22" s="75">
        <v>255.8</v>
      </c>
      <c r="J22" s="75">
        <v>4784.8999999999996</v>
      </c>
    </row>
    <row r="23" spans="1:10">
      <c r="A23" s="59"/>
      <c r="B23" s="60" t="s">
        <v>152</v>
      </c>
      <c r="C23" s="75" t="s">
        <v>9</v>
      </c>
      <c r="D23" s="75" t="s">
        <v>9</v>
      </c>
      <c r="E23" s="75" t="s">
        <v>9</v>
      </c>
      <c r="F23" s="75" t="s">
        <v>9</v>
      </c>
      <c r="G23" s="75" t="s">
        <v>9</v>
      </c>
      <c r="H23" s="75">
        <v>-1696.1</v>
      </c>
      <c r="I23" s="75">
        <v>-255.3</v>
      </c>
      <c r="J23" s="75">
        <v>-1951.3999999999999</v>
      </c>
    </row>
    <row r="24" spans="1:10" ht="14.4" thickBot="1">
      <c r="A24" s="102" t="s">
        <v>153</v>
      </c>
      <c r="B24" s="102"/>
      <c r="C24" s="76">
        <v>1382.1</v>
      </c>
      <c r="D24" s="76">
        <v>575.4</v>
      </c>
      <c r="E24" s="76">
        <v>288.60000000000002</v>
      </c>
      <c r="F24" s="76">
        <v>50.6</v>
      </c>
      <c r="G24" s="76">
        <v>406.6</v>
      </c>
      <c r="H24" s="76">
        <v>129.70000000000005</v>
      </c>
      <c r="I24" s="76">
        <v>0.5</v>
      </c>
      <c r="J24" s="76">
        <v>2833.5</v>
      </c>
    </row>
    <row r="25" spans="1:10">
      <c r="A25" s="59"/>
      <c r="B25" s="63"/>
      <c r="C25" s="77"/>
      <c r="D25" s="77"/>
      <c r="E25" s="77"/>
      <c r="F25" s="77"/>
      <c r="G25" s="77"/>
      <c r="H25" s="77"/>
      <c r="I25" s="77"/>
      <c r="J25" s="77"/>
    </row>
    <row r="26" spans="1:10">
      <c r="A26" s="98" t="s">
        <v>16</v>
      </c>
      <c r="B26" s="98"/>
      <c r="C26" s="75">
        <v>703.8</v>
      </c>
      <c r="D26" s="75">
        <v>332.2</v>
      </c>
      <c r="E26" s="75">
        <v>166.2</v>
      </c>
      <c r="F26" s="75">
        <v>26.5</v>
      </c>
      <c r="G26" s="75">
        <v>167.1</v>
      </c>
      <c r="H26" s="75">
        <v>45.7</v>
      </c>
      <c r="I26" s="75">
        <v>0</v>
      </c>
      <c r="J26" s="75">
        <v>1441.5</v>
      </c>
    </row>
    <row r="27" spans="1:10">
      <c r="A27" s="41"/>
      <c r="B27" s="64" t="s">
        <v>154</v>
      </c>
      <c r="C27" s="78">
        <v>0.50900000000000001</v>
      </c>
      <c r="D27" s="78">
        <v>0.57699999999999996</v>
      </c>
      <c r="E27" s="78">
        <v>0.57599999999999996</v>
      </c>
      <c r="F27" s="78">
        <v>0.52400000000000002</v>
      </c>
      <c r="G27" s="78">
        <v>0.41099999999999998</v>
      </c>
      <c r="H27" s="78">
        <v>0.35199999999999998</v>
      </c>
      <c r="I27" s="79" t="s">
        <v>7</v>
      </c>
      <c r="J27" s="78">
        <v>0.50900000000000001</v>
      </c>
    </row>
    <row r="28" spans="1:10" ht="14.4" thickBot="1">
      <c r="A28" s="99" t="s">
        <v>155</v>
      </c>
      <c r="B28" s="99"/>
      <c r="C28" s="76">
        <v>223.9</v>
      </c>
      <c r="D28" s="76">
        <v>45.2</v>
      </c>
      <c r="E28" s="76">
        <v>-79</v>
      </c>
      <c r="F28" s="76">
        <v>3</v>
      </c>
      <c r="G28" s="76">
        <v>63.6</v>
      </c>
      <c r="H28" s="76">
        <v>33.200000000000003</v>
      </c>
      <c r="I28" s="76">
        <v>0</v>
      </c>
      <c r="J28" s="76">
        <v>289.89999999999998</v>
      </c>
    </row>
    <row r="29" spans="1:10">
      <c r="A29" s="59" t="s">
        <v>4</v>
      </c>
      <c r="B29" s="41" t="s">
        <v>4</v>
      </c>
      <c r="C29" s="77"/>
      <c r="D29" s="77"/>
      <c r="E29" s="77"/>
      <c r="F29" s="77"/>
      <c r="G29" s="77"/>
      <c r="H29" s="77"/>
      <c r="I29" s="77"/>
      <c r="J29" s="77"/>
    </row>
    <row r="30" spans="1:10">
      <c r="A30" s="100" t="s">
        <v>156</v>
      </c>
      <c r="B30" s="100"/>
      <c r="C30" s="77"/>
      <c r="D30" s="77"/>
      <c r="E30" s="77"/>
      <c r="F30" s="77"/>
      <c r="G30" s="77"/>
      <c r="H30" s="77"/>
      <c r="I30" s="77"/>
      <c r="J30" s="77"/>
    </row>
    <row r="31" spans="1:10" ht="19.2">
      <c r="A31" s="41"/>
      <c r="B31" s="68" t="s">
        <v>157</v>
      </c>
      <c r="C31" s="75">
        <v>377.1</v>
      </c>
      <c r="D31" s="75">
        <v>132.9</v>
      </c>
      <c r="E31" s="75">
        <v>84.6</v>
      </c>
      <c r="F31" s="75">
        <v>15.6</v>
      </c>
      <c r="G31" s="75">
        <v>326.10000000000002</v>
      </c>
      <c r="H31" s="75">
        <v>28.9</v>
      </c>
      <c r="I31" s="75">
        <v>91</v>
      </c>
      <c r="J31" s="75">
        <v>1056.2</v>
      </c>
    </row>
    <row r="32" spans="1:10">
      <c r="A32" s="41"/>
      <c r="B32" s="68" t="s">
        <v>48</v>
      </c>
      <c r="C32" s="75">
        <v>4.2</v>
      </c>
      <c r="D32" s="75" t="s">
        <v>9</v>
      </c>
      <c r="E32" s="75" t="s">
        <v>9</v>
      </c>
      <c r="F32" s="75">
        <v>0.6</v>
      </c>
      <c r="G32" s="75">
        <v>1.2</v>
      </c>
      <c r="H32" s="75">
        <v>6.6</v>
      </c>
      <c r="I32" s="75">
        <v>3.2</v>
      </c>
      <c r="J32" s="75">
        <v>15.8</v>
      </c>
    </row>
    <row r="33" spans="1:10">
      <c r="A33" s="59"/>
      <c r="B33" s="68" t="s">
        <v>52</v>
      </c>
      <c r="C33" s="75">
        <v>295.89999999999998</v>
      </c>
      <c r="D33" s="75">
        <v>163.80000000000001</v>
      </c>
      <c r="E33" s="75">
        <v>100.8</v>
      </c>
      <c r="F33" s="75">
        <v>26.6</v>
      </c>
      <c r="G33" s="75">
        <v>202.4</v>
      </c>
      <c r="H33" s="75">
        <v>711.6</v>
      </c>
      <c r="I33" s="75">
        <v>51.2</v>
      </c>
      <c r="J33" s="75">
        <v>1552.3</v>
      </c>
    </row>
    <row r="34" spans="1:10" ht="19.8" thickBot="1">
      <c r="A34" s="59"/>
      <c r="B34" s="68" t="s">
        <v>158</v>
      </c>
      <c r="C34" s="76">
        <v>377.1</v>
      </c>
      <c r="D34" s="76">
        <v>132.9</v>
      </c>
      <c r="E34" s="76">
        <v>84.6</v>
      </c>
      <c r="F34" s="76">
        <v>15.6</v>
      </c>
      <c r="G34" s="76">
        <v>219.9</v>
      </c>
      <c r="H34" s="76">
        <v>28.9</v>
      </c>
      <c r="I34" s="76">
        <v>91</v>
      </c>
      <c r="J34" s="76">
        <v>950</v>
      </c>
    </row>
    <row r="35" spans="1:10">
      <c r="A35" s="101" t="s">
        <v>159</v>
      </c>
      <c r="B35" s="101"/>
      <c r="C35" s="77"/>
      <c r="D35" s="77"/>
      <c r="E35" s="77"/>
      <c r="F35" s="77"/>
      <c r="G35" s="77"/>
      <c r="H35" s="77"/>
      <c r="I35" s="77"/>
      <c r="J35" s="77"/>
    </row>
    <row r="36" spans="1:10">
      <c r="A36" s="41" t="s">
        <v>4</v>
      </c>
      <c r="B36" s="68" t="s">
        <v>88</v>
      </c>
      <c r="C36" s="75">
        <v>-20.5</v>
      </c>
      <c r="D36" s="75">
        <v>-15.2</v>
      </c>
      <c r="E36" s="75">
        <v>-9.6</v>
      </c>
      <c r="F36" s="75">
        <v>-1.5</v>
      </c>
      <c r="G36" s="75">
        <v>-1.7</v>
      </c>
      <c r="H36" s="75">
        <v>-0.6</v>
      </c>
      <c r="I36" s="75">
        <v>-1.9</v>
      </c>
      <c r="J36" s="75">
        <v>-51.000000000000007</v>
      </c>
    </row>
    <row r="37" spans="1:10" ht="19.8" thickBot="1">
      <c r="A37" s="80" t="s">
        <v>4</v>
      </c>
      <c r="B37" s="81" t="s">
        <v>160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</row>
  </sheetData>
  <mergeCells count="7">
    <mergeCell ref="A1:A3"/>
    <mergeCell ref="B1:B3"/>
    <mergeCell ref="D1:E1"/>
    <mergeCell ref="I1:I3"/>
    <mergeCell ref="J1:J3"/>
    <mergeCell ref="G2:G3"/>
    <mergeCell ref="H2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4" workbookViewId="0">
      <selection activeCell="A15" sqref="A15:A18"/>
    </sheetView>
  </sheetViews>
  <sheetFormatPr defaultRowHeight="13.8"/>
  <cols>
    <col min="1" max="1" width="13.69921875" bestFit="1" customWidth="1"/>
    <col min="2" max="5" width="12.09765625" customWidth="1"/>
  </cols>
  <sheetData>
    <row r="1" spans="1:5" ht="29.25" customHeight="1" thickBot="1">
      <c r="A1" s="83"/>
      <c r="B1" s="158" t="s">
        <v>13</v>
      </c>
      <c r="C1" s="158"/>
      <c r="D1" s="159" t="s">
        <v>161</v>
      </c>
      <c r="E1" s="159"/>
    </row>
    <row r="2" spans="1:5" ht="14.4" thickBot="1">
      <c r="A2" s="84"/>
      <c r="B2" s="85" t="s">
        <v>0</v>
      </c>
      <c r="C2" s="86" t="s">
        <v>2</v>
      </c>
      <c r="D2" s="85" t="s">
        <v>0</v>
      </c>
      <c r="E2" s="86" t="s">
        <v>2</v>
      </c>
    </row>
    <row r="3" spans="1:5" ht="14.4" thickTop="1">
      <c r="A3" s="131" t="s">
        <v>147</v>
      </c>
      <c r="B3" s="88">
        <v>1412.3</v>
      </c>
      <c r="C3" s="89">
        <v>1382.1</v>
      </c>
      <c r="D3" s="88">
        <v>1299.2</v>
      </c>
      <c r="E3" s="89">
        <v>493.1</v>
      </c>
    </row>
    <row r="4" spans="1:5">
      <c r="A4" s="131" t="s">
        <v>162</v>
      </c>
      <c r="B4" s="88">
        <v>199.8</v>
      </c>
      <c r="C4" s="89">
        <v>202.5</v>
      </c>
      <c r="D4" s="88">
        <v>193.4</v>
      </c>
      <c r="E4" s="89">
        <v>45.3</v>
      </c>
    </row>
    <row r="5" spans="1:5">
      <c r="A5" s="131" t="s">
        <v>163</v>
      </c>
      <c r="B5" s="88">
        <v>158.30000000000001</v>
      </c>
      <c r="C5" s="89">
        <v>153.30000000000001</v>
      </c>
      <c r="D5" s="88">
        <v>202.6</v>
      </c>
      <c r="E5" s="89">
        <v>38.1</v>
      </c>
    </row>
    <row r="6" spans="1:5">
      <c r="A6" s="131" t="s">
        <v>164</v>
      </c>
      <c r="B6" s="88">
        <v>151.69999999999999</v>
      </c>
      <c r="C6" s="89">
        <v>178.3</v>
      </c>
      <c r="D6" s="88">
        <v>547.6</v>
      </c>
      <c r="E6" s="89">
        <v>54.8</v>
      </c>
    </row>
    <row r="7" spans="1:5">
      <c r="A7" s="131" t="s">
        <v>165</v>
      </c>
      <c r="B7" s="88">
        <v>113.1</v>
      </c>
      <c r="C7" s="89">
        <v>118.8</v>
      </c>
      <c r="D7" s="88">
        <v>110.5</v>
      </c>
      <c r="E7" s="89">
        <v>20.100000000000001</v>
      </c>
    </row>
    <row r="8" spans="1:5">
      <c r="A8" s="131" t="s">
        <v>8</v>
      </c>
      <c r="B8" s="88">
        <v>95.8</v>
      </c>
      <c r="C8" s="89">
        <v>110.4</v>
      </c>
      <c r="D8" s="88">
        <v>370.5</v>
      </c>
      <c r="E8" s="89">
        <v>29.8</v>
      </c>
    </row>
    <row r="9" spans="1:5">
      <c r="A9" s="131" t="s">
        <v>166</v>
      </c>
      <c r="B9" s="88">
        <v>119.9</v>
      </c>
      <c r="C9" s="89">
        <v>79.7</v>
      </c>
      <c r="D9" s="88">
        <v>170.2</v>
      </c>
      <c r="E9" s="90" t="s">
        <v>9</v>
      </c>
    </row>
    <row r="10" spans="1:5">
      <c r="A10" s="87" t="s">
        <v>167</v>
      </c>
      <c r="B10" s="88">
        <v>147.6</v>
      </c>
      <c r="C10" s="90" t="s">
        <v>9</v>
      </c>
      <c r="D10" s="88">
        <v>341.7</v>
      </c>
      <c r="E10" s="90" t="s">
        <v>9</v>
      </c>
    </row>
    <row r="11" spans="1:5">
      <c r="A11" s="131" t="s">
        <v>168</v>
      </c>
      <c r="B11" s="88">
        <v>48.2</v>
      </c>
      <c r="C11" s="89">
        <v>51.4</v>
      </c>
      <c r="D11" s="88">
        <v>57.2</v>
      </c>
      <c r="E11" s="89">
        <v>14.5</v>
      </c>
    </row>
    <row r="12" spans="1:5">
      <c r="A12" s="131" t="s">
        <v>169</v>
      </c>
      <c r="B12" s="88">
        <v>30.4</v>
      </c>
      <c r="C12" s="89">
        <v>30.1</v>
      </c>
      <c r="D12" s="88">
        <v>32.200000000000003</v>
      </c>
      <c r="E12" s="89">
        <v>7.3</v>
      </c>
    </row>
    <row r="13" spans="1:5">
      <c r="A13" s="131" t="s">
        <v>170</v>
      </c>
      <c r="B13" s="88">
        <v>147.30000000000001</v>
      </c>
      <c r="C13" s="89">
        <v>120.3</v>
      </c>
      <c r="D13" s="88">
        <v>152.9</v>
      </c>
      <c r="E13" s="89">
        <v>23.2</v>
      </c>
    </row>
    <row r="14" spans="1:5">
      <c r="A14" s="131" t="s">
        <v>10</v>
      </c>
      <c r="B14" s="88">
        <v>649.79999999999995</v>
      </c>
      <c r="C14" s="89">
        <v>406.6</v>
      </c>
      <c r="D14" s="91">
        <v>349.2</v>
      </c>
      <c r="E14" s="89">
        <v>326.10000000000002</v>
      </c>
    </row>
    <row r="15" spans="1:5" ht="14.4" thickBot="1">
      <c r="A15" s="132" t="s">
        <v>171</v>
      </c>
      <c r="B15" s="92">
        <v>3274.2</v>
      </c>
      <c r="C15" s="93">
        <v>2833.4999999999995</v>
      </c>
      <c r="D15" s="92">
        <v>3827.1999999999994</v>
      </c>
      <c r="E15" s="93">
        <v>1052.3</v>
      </c>
    </row>
    <row r="16" spans="1:5">
      <c r="A16" s="131" t="s">
        <v>172</v>
      </c>
      <c r="B16" s="94"/>
      <c r="C16" s="89"/>
      <c r="D16" s="88">
        <v>79.900000000000006</v>
      </c>
      <c r="E16" s="89">
        <v>62.2</v>
      </c>
    </row>
    <row r="17" spans="1:5">
      <c r="A17" s="131" t="s">
        <v>173</v>
      </c>
      <c r="B17" s="94"/>
      <c r="C17" s="89"/>
      <c r="D17" s="95" t="s">
        <v>9</v>
      </c>
      <c r="E17" s="90" t="s">
        <v>9</v>
      </c>
    </row>
    <row r="18" spans="1:5" ht="14.4" thickBot="1">
      <c r="A18" s="132" t="s">
        <v>174</v>
      </c>
      <c r="B18" s="96"/>
      <c r="C18" s="93"/>
      <c r="D18" s="92">
        <v>3907.0999999999995</v>
      </c>
      <c r="E18" s="93">
        <v>1114.5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COVER</vt:lpstr>
      <vt:lpstr>P&amp;L</vt:lpstr>
      <vt:lpstr>BALANCE SHEET</vt:lpstr>
      <vt:lpstr>CASH FLOW</vt:lpstr>
      <vt:lpstr>SHARE CAPITAL</vt:lpstr>
      <vt:lpstr>SEGMENTS</vt:lpstr>
      <vt:lpstr>SALES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Pokora</dc:creator>
  <cp:lastModifiedBy>Tomasz Pokora</cp:lastModifiedBy>
  <dcterms:created xsi:type="dcterms:W3CDTF">2019-06-17T12:22:52Z</dcterms:created>
  <dcterms:modified xsi:type="dcterms:W3CDTF">2019-06-26T11:25:10Z</dcterms:modified>
</cp:coreProperties>
</file>