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Ksiegowosc_SF\Patrycja\IR\dane\2Q22\"/>
    </mc:Choice>
  </mc:AlternateContent>
  <xr:revisionPtr revIDLastSave="0" documentId="13_ncr:1_{96C973F1-EBDB-4AE6-AB52-CD7AEB0AA981}" xr6:coauthVersionLast="47" xr6:coauthVersionMax="47" xr10:uidLastSave="{00000000-0000-0000-0000-000000000000}"/>
  <bookViews>
    <workbookView xWindow="4200" yWindow="4200" windowWidth="28800" windowHeight="15435" firstSheet="2" activeTab="2" xr2:uid="{476E15B6-A505-4297-A9A4-795DC54647D0}"/>
  </bookViews>
  <sheets>
    <sheet name="P&amp;L" sheetId="1" r:id="rId1"/>
    <sheet name="BS" sheetId="2" r:id="rId2"/>
    <sheet name="CF" sheetId="3" r:id="rId3"/>
    <sheet name="EQ" sheetId="4" r:id="rId4"/>
    <sheet name="16_SEGMENTY_1" sheetId="5" r:id="rId5"/>
    <sheet name="16_SEGMENTY_1A" sheetId="6" r:id="rId6"/>
    <sheet name="16_SEGMENTY_1B" sheetId="7" r:id="rId7"/>
    <sheet name="17_SEGMENTY_2" sheetId="8" r:id="rId8"/>
  </sheets>
  <externalReferences>
    <externalReference r:id="rId9"/>
    <externalReference r:id="rId10"/>
  </externalReferences>
  <definedNames>
    <definedName name="AdjHeader">[1]Settings!$E$21</definedName>
    <definedName name="BIP_BS">BS!$B$3:$E$63</definedName>
    <definedName name="BIP_CF">CF!$A$3:$G$52</definedName>
    <definedName name="BIP_EC">EQ!$D$3:$L$23</definedName>
    <definedName name="BIP_EC_OP">EQ!$D$27:$L$44</definedName>
    <definedName name="BIP_EC_OP2">EQ!$D$47:$L$62</definedName>
    <definedName name="BIP_PL">'P&amp;L'!$B$4:$G$53</definedName>
    <definedName name="BIP_POZOSTAŁE_KRÓTKO_ZOBOWIA_FINANSOWE">'[1]49_ZOBOWIĄZANIA'!#REF!</definedName>
    <definedName name="BIP_SEGMENTY_1">'16_SEGMENTY_1'!$B$2:$K$90</definedName>
    <definedName name="BIP_SEGMENTY_1_OP">'16_SEGMENTY_1'!$B$159:$K$242</definedName>
    <definedName name="BIP_SEGMENTY_1_OP_2">'16_SEGMENTY_1'!$B$248:$K$305</definedName>
    <definedName name="BIP_SEGMENTY_PRZYCHODY">'17_SEGMENTY_2'!$B$2:$O$29</definedName>
    <definedName name="BIP_SEGMENTY_PRZYCHODY_OP">'17_SEGMENTY_2'!$B$32:$N$59</definedName>
    <definedName name="BIP_SEGMENTY_PRZYCHODY_OP2">'17_SEGMENTY_2'!$B$62:$O$89</definedName>
    <definedName name="BIP_SEGMENTY_PRZYCHODY_OP4">'17_SEGMENTY_2'!$B$93:$N$120</definedName>
    <definedName name="BIP_SEGMENTY_Q">'16_SEGMENTY_1'!$B$159:$K$242</definedName>
    <definedName name="BIP_SEGMENTY_UZG_DO_SSF" localSheetId="6">'16_SEGMENTY_1B'!$A$3:$G$10</definedName>
    <definedName name="BIP_SEGMENTY_UZG_DO_SSF">'16_SEGMENTY_1A'!$B$3:$I$30</definedName>
    <definedName name="BIP_Segmenty1Acz1">'16_SEGMENTY_1A'!$B$3:$H$30</definedName>
    <definedName name="BIP_Segmenty1Acz2">'16_SEGMENTY_1A'!$B$32:$H$59</definedName>
    <definedName name="BIP_Segmenty1B">'16_SEGMENTY_1B'!$A$3:$G$10</definedName>
    <definedName name="BIP_Segmenty1Q222">'16_SEGMENTY_1'!$B$95:$K$154</definedName>
    <definedName name="BIP_ZOBOWIĄZANIA_EOBUWIE_PFR_RUCHY">'[1]49_ZOBOWIĄZANIA'!#REF!</definedName>
    <definedName name="BIP_ZOBOWIĄZANIA_EQUITYKICKER_RUCHY">'[1]49_ZOBOWIĄZANIA'!#REF!</definedName>
    <definedName name="CTRL_BS" comment="SAP Rounding Management, table">BS!#REF!</definedName>
    <definedName name="CTRL_PL" comment="SAP Rounding Management, table">'P&amp;L'!#REF!</definedName>
    <definedName name="CtrlHeader">[1]Settings!$E$19</definedName>
    <definedName name="D1P">#REF!</definedName>
    <definedName name="DigAfComma">[2]Info!$D$27</definedName>
    <definedName name="ExclSgn">[1]Settings!$E$17</definedName>
    <definedName name="FWT_Akcje_CCC">#REF!</definedName>
    <definedName name="FWT_Akcje_Zarz_RN">#REF!</definedName>
    <definedName name="FWT_Akcjonariusze_uprz">#REF!</definedName>
    <definedName name="FWT_Aktywa_trwale_1">#REF!</definedName>
    <definedName name="FWT_Aktywa_trwale_2">#REF!</definedName>
    <definedName name="FWT_Biura_maklerskie">#REF!</definedName>
    <definedName name="FWT_Dywidenda">#REF!</definedName>
    <definedName name="FWT_Koszty_funk_sklepow">#REF!</definedName>
    <definedName name="FWT_Liczba_sklepow">#REF!</definedName>
    <definedName name="FWT_Powierzchnia_hurt">#REF!</definedName>
    <definedName name="FWT_Skorygowany_zysk">#REF!</definedName>
    <definedName name="FWT_Warranty_subskrypcyjne">#REF!</definedName>
    <definedName name="FWT_Wyk_akcje_CCC">#REF!</definedName>
    <definedName name="FWT_Wyk_podzial_przych">#REF!</definedName>
    <definedName name="FWT_Wyk_powierzchnia_salonow">#REF!</definedName>
    <definedName name="FWT_Wyk_produkcja">#REF!</definedName>
    <definedName name="FWT_Wyk_sezonowosc">#REF!</definedName>
    <definedName name="FWT_Wyk_str_sprzedazy_1">#REF!</definedName>
    <definedName name="FWT_Wyk_str_sprzedazy_2">#REF!</definedName>
    <definedName name="FWT_Wyk_str_sprzedazy_3">#REF!</definedName>
    <definedName name="FWT_Wyk_str_sprzedazy_4">#REF!</definedName>
    <definedName name="FWT_Wyk_str_zatrudnienia_1">#REF!</definedName>
    <definedName name="FWT_Wyk_str_zatrudnienia_2">#REF!</definedName>
    <definedName name="FWT_Wyk_struktura_zakupow_1">#REF!</definedName>
    <definedName name="FWT_Wyk_struktura_zakupow_2">#REF!</definedName>
    <definedName name="FWT_Wyk_wydarzenia_notowania">#REF!</definedName>
    <definedName name="FWT_Wyk_wynagrodzenia_1">#REF!</definedName>
    <definedName name="FWT_Wyk_wynagrodzenia_2">#REF!</definedName>
    <definedName name="FWT_Wyk_zatr_niepelnosprawni">#REF!</definedName>
    <definedName name="FWT_Wynagrodzenia_RN">#REF!</definedName>
    <definedName name="FWT_Wynagrodzenia_Zarz">#REF!</definedName>
    <definedName name="FWT_Wynik_poz_dzial">#REF!</definedName>
    <definedName name="FWT_Wynik_segmentow">#REF!</definedName>
    <definedName name="FWT_Wynik_segmentow_zmiana">#REF!</definedName>
    <definedName name="FWT_Wynik_ze_sprzedazy">#REF!</definedName>
    <definedName name="FWT_Wynik_ze_sprzedazy_segm_1">#REF!</definedName>
    <definedName name="FWT_Wynik_ze_sprzedazy_segm_2">#REF!</definedName>
    <definedName name="FWT_XR">#REF!</definedName>
    <definedName name="FWT_Zapasy">#REF!</definedName>
    <definedName name="FWT_Zatrudnienie_2_1">#REF!</definedName>
    <definedName name="FWT_Zatrudnienie_2_2">#REF!</definedName>
    <definedName name="FWT_Znaczni_akcjonariusze">#REF!</definedName>
    <definedName name="kkk">#REF!</definedName>
    <definedName name="kl">#REF!</definedName>
    <definedName name="NOta8">#REF!</definedName>
    <definedName name="_xlnm.Print_Area" localSheetId="2">CF!$A$3:$G$52</definedName>
    <definedName name="_xlnm.Print_Area" localSheetId="3">EQ!$D$3:$L$106</definedName>
    <definedName name="Okres_Pop_Bil_1H">[1]CZAS!$B$20</definedName>
    <definedName name="Okres2Q">[1]CZAS!$E$2</definedName>
    <definedName name="OkresBiez_2Q">[1]CZAS!$E$1</definedName>
    <definedName name="OkresBiezBil">[1]CZAS!$C$1</definedName>
    <definedName name="OkresBiezPodpis">[1]CZAS!$D$2</definedName>
    <definedName name="OkresBiezR">[1]CZAS!$D$1</definedName>
    <definedName name="OkresBieżPocz">[1]CZAS!$C$8</definedName>
    <definedName name="OkresDodBil">[1]CZAS!$C$10</definedName>
    <definedName name="OkresDodPocz">[1]CZAS!$C$17</definedName>
    <definedName name="OkresDodPodpis">[1]CZAS!$F$10</definedName>
    <definedName name="OkresDodR">[1]CZAS!$D$10</definedName>
    <definedName name="OkresPop_2Q">[1]CZAS!$E$20</definedName>
    <definedName name="OkresPop_2Q_Podpis">[1]CZAS!$E$21</definedName>
    <definedName name="OkresPopBil">[1]CZAS!$C$26</definedName>
    <definedName name="OkresPopBil_Podpis">[1]CZAS!$C$21</definedName>
    <definedName name="OkresPopPocz">[1]CZAS!$C$27</definedName>
    <definedName name="OkresPopPodpis">[1]CZAS!$D$21</definedName>
    <definedName name="OkresPopR">[1]CZAS!$D$20</definedName>
    <definedName name="OkresQ_Podpis">[1]CZAS!$E$2</definedName>
    <definedName name="RndDec">[1]Settings!$E$9</definedName>
    <definedName name="RndMethods">[1]Settings!$E$14:$E$15</definedName>
    <definedName name="RndMethV">[1]Settings!$E$15</definedName>
    <definedName name="RNDS_BS" comment="SAP Rounding Management, table">BS!#REF!</definedName>
    <definedName name="RNDS_PL" comment="SAP Rounding Management, table">'P&amp;L'!#REF!</definedName>
    <definedName name="RndScale">[1]Settings!$E$7</definedName>
    <definedName name="Rounding">[2]Info!$D$26</definedName>
    <definedName name="SAPLblAdjHeader" comment="SAP Rounding Management, label" hidden="1">"Adjustment column header"</definedName>
    <definedName name="SAPLblCtrlHeader" comment="SAP Rounding Management, label" hidden="1">"Control column header"</definedName>
    <definedName name="SAPLblDefault" hidden="1">"Default"</definedName>
    <definedName name="SAPLblDescription" comment="SAP Rounding Management, label" hidden="1">"Description"</definedName>
    <definedName name="SAPLblExclMark" comment="SAP Rounding Management, label" hidden="1">"Amount exclusion mark"</definedName>
    <definedName name="SAPLblHeaderRndColGroup" hidden="1">"SAP Rounding Management: Rounding Adjustments"</definedName>
    <definedName name="SAPLblLevel" hidden="1">"Level"</definedName>
    <definedName name="SAPLblLinkedBDSheet" comment="SAP Rounding Management, label" hidden="1">"Source"</definedName>
    <definedName name="SAPLblLocked" hidden="1">"Locked"</definedName>
    <definedName name="SAPLblNbrDecimals" comment="SAP Rounding Management, label" hidden="1">"Number of decimals"</definedName>
    <definedName name="SAPLblProcessedBy" comment="SAP Rounding Management, label" hidden="1">"Processed by"</definedName>
    <definedName name="SAPLblProcessedOn" comment="SAP Rounding Management, label" hidden="1">"Processed on"</definedName>
    <definedName name="SAPLblProcessedTypeHeading" comment="SAP Rounding Management, label" hidden="1">"Processing"</definedName>
    <definedName name="SAPLblProcessTypeDelete" comment="SAP Rounding Management, label" hidden="1">"Delete"</definedName>
    <definedName name="SAPLblProcessTypePost" comment="SAP Rounding Management, label" hidden="1">"Post"</definedName>
    <definedName name="SAPLblRoundMethods" comment="SAP Rounding Management, label" hidden="1">"Rounding methods"</definedName>
    <definedName name="SAPLblScaleCurrDesc" comment="SAP Rounding Management, label" hidden="1">"Scale and Currency Description"</definedName>
    <definedName name="SAPLblScaleParam" comment="SAP Rounding Management, label" hidden="1">"Scale and rounding parameters"</definedName>
    <definedName name="SAPLblScaleRepvsDisc" comment="SAP Rounding Management, label" hidden="1">"Scale: reporting data vs disclosed data"</definedName>
    <definedName name="SAPLblSettings" comment="SAP Rounding Management, label" hidden="1">"Settings"</definedName>
    <definedName name="SAPLblsTextNbOfErrors" comment="SAP Rounding Management, label" hidden="1">"Number of errors"</definedName>
    <definedName name="SAPLblTableOfContents" comment="SAP Rounding Management, label" hidden="1">"Table of contents"</definedName>
    <definedName name="SAPLblTableParam" comment="SAP Rounding Management, label" hidden="1">"Table display settings"</definedName>
    <definedName name="SAPLblWeight" hidden="1">"Weight"</definedName>
    <definedName name="wrn.Akcje._.Mątwy.">#REF!</definedName>
    <definedName name="wrn.PBC._.Drukowane.">#REF!</definedName>
    <definedName name="xx">#REF!</definedName>
    <definedName name="xxx">#REF!</definedName>
    <definedName name="z">#REF!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8" l="1"/>
  <c r="O79" i="8" l="1"/>
  <c r="O89" i="8" s="1"/>
  <c r="O19" i="8"/>
  <c r="O29" i="8" s="1"/>
  <c r="K3" i="8"/>
  <c r="E10" i="6"/>
  <c r="G10" i="6"/>
  <c r="D192" i="5"/>
  <c r="D213" i="5" s="1"/>
  <c r="D234" i="5" s="1"/>
  <c r="K61" i="4"/>
  <c r="J61" i="4"/>
  <c r="J62" i="4" s="1"/>
  <c r="I61" i="4"/>
  <c r="H61" i="4"/>
  <c r="G61" i="4"/>
  <c r="F61" i="4"/>
  <c r="E61" i="4"/>
  <c r="L60" i="4"/>
  <c r="L59" i="4"/>
  <c r="L58" i="4"/>
  <c r="L57" i="4"/>
  <c r="L56" i="4"/>
  <c r="L55" i="4"/>
  <c r="L54" i="4"/>
  <c r="K54" i="4"/>
  <c r="I54" i="4"/>
  <c r="H54" i="4"/>
  <c r="G54" i="4"/>
  <c r="F54" i="4"/>
  <c r="E54" i="4"/>
  <c r="L22" i="4"/>
  <c r="K22" i="4"/>
  <c r="I22" i="4"/>
  <c r="G22" i="4"/>
  <c r="F22" i="4"/>
  <c r="E22" i="4"/>
  <c r="L12" i="4"/>
  <c r="J12" i="4"/>
  <c r="G12" i="4"/>
  <c r="E12" i="4"/>
  <c r="E30" i="3"/>
  <c r="F7" i="3"/>
  <c r="F15" i="3"/>
  <c r="F20" i="3" s="1"/>
  <c r="E49" i="2"/>
  <c r="E39" i="2"/>
  <c r="E28" i="2"/>
  <c r="E19" i="2"/>
  <c r="D35" i="1"/>
  <c r="F35" i="1"/>
  <c r="G29" i="1"/>
  <c r="F29" i="1"/>
  <c r="E48" i="1"/>
  <c r="E51" i="1" s="1"/>
  <c r="E50" i="1"/>
  <c r="E53" i="1" s="1"/>
  <c r="D50" i="1"/>
  <c r="D53" i="1" s="1"/>
  <c r="E9" i="1"/>
  <c r="F62" i="4" l="1"/>
  <c r="J22" i="4"/>
  <c r="J23" i="4" s="1"/>
  <c r="E62" i="4"/>
  <c r="H22" i="4"/>
  <c r="L23" i="4"/>
  <c r="H12" i="4"/>
  <c r="H23" i="4" s="1"/>
  <c r="I12" i="4"/>
  <c r="I23" i="4" s="1"/>
  <c r="F12" i="4"/>
  <c r="F23" i="4" s="1"/>
  <c r="E23" i="4"/>
  <c r="L61" i="4"/>
  <c r="L62" i="4" s="1"/>
  <c r="G62" i="4"/>
  <c r="K12" i="4"/>
  <c r="H62" i="4"/>
  <c r="G23" i="4"/>
  <c r="I62" i="4"/>
  <c r="K62" i="4"/>
  <c r="D32" i="3"/>
  <c r="F32" i="3"/>
  <c r="D15" i="3"/>
  <c r="D20" i="3" s="1"/>
  <c r="F46" i="3"/>
  <c r="E51" i="2"/>
  <c r="F9" i="1"/>
  <c r="F16" i="1" s="1"/>
  <c r="D48" i="1"/>
  <c r="D51" i="1" s="1"/>
  <c r="F41" i="1"/>
  <c r="E35" i="1"/>
  <c r="G35" i="1"/>
  <c r="G41" i="1" s="1"/>
  <c r="E29" i="1"/>
  <c r="D29" i="1"/>
  <c r="E16" i="1"/>
  <c r="D9" i="1"/>
  <c r="G9" i="1"/>
  <c r="G16" i="1" s="1"/>
  <c r="G21" i="1" s="1"/>
  <c r="K23" i="4"/>
  <c r="E15" i="3"/>
  <c r="E20" i="3" s="1"/>
  <c r="D46" i="3"/>
  <c r="G15" i="3"/>
  <c r="G20" i="3" s="1"/>
  <c r="G46" i="3"/>
  <c r="E46" i="3"/>
  <c r="G32" i="3"/>
  <c r="E32" i="3"/>
  <c r="G52" i="3"/>
  <c r="E30" i="2"/>
  <c r="D41" i="1"/>
  <c r="E41" i="1"/>
  <c r="E21" i="1"/>
  <c r="F21" i="1"/>
  <c r="D16" i="1" l="1"/>
  <c r="E23" i="1"/>
  <c r="G23" i="1"/>
  <c r="F23" i="1"/>
  <c r="D21" i="1" l="1"/>
  <c r="E26" i="1"/>
  <c r="E49" i="1"/>
  <c r="F26" i="1"/>
  <c r="G26" i="1"/>
  <c r="D23" i="1" l="1"/>
  <c r="E52" i="1"/>
  <c r="G42" i="1"/>
  <c r="F42" i="1"/>
  <c r="D49" i="1" l="1"/>
  <c r="D26" i="1"/>
  <c r="D52" i="1" l="1"/>
</calcChain>
</file>

<file path=xl/sharedStrings.xml><?xml version="1.0" encoding="utf-8"?>
<sst xmlns="http://schemas.openxmlformats.org/spreadsheetml/2006/main" count="851" uniqueCount="279">
  <si>
    <t>NOTA</t>
  </si>
  <si>
    <t>-</t>
  </si>
  <si>
    <t>C10</t>
  </si>
  <si>
    <t>Niepodlegające przeklasyfikowaniu do wyniku:</t>
  </si>
  <si>
    <t>Zyski (straty) aktuarialne dotyczące świadczeń pracowniczych</t>
  </si>
  <si>
    <t>Wycena programu motywacyjnego</t>
  </si>
  <si>
    <t>Udzielone pożyczki</t>
  </si>
  <si>
    <t>Aktywa zaklasyfikowane jako przeznaczone do sprzedaży</t>
  </si>
  <si>
    <t>Zobowiązania bezpośrednio związane z aktywami zaklasyfikowanymi jako przeznaczone do sprzedaży</t>
  </si>
  <si>
    <t>Spłaty pożyczek udzielonych i odsetek</t>
  </si>
  <si>
    <t>Inne wpływy inwestycyjne</t>
  </si>
  <si>
    <t>Pożyczki udzielone</t>
  </si>
  <si>
    <t xml:space="preserve">Wydatki na nabycie udziałów niekontrolujących </t>
  </si>
  <si>
    <t>Nabycie aktywów finansowych</t>
  </si>
  <si>
    <t>Wydatki dotyczące inwestycji w jednostkę stowarzyszoną HR Group</t>
  </si>
  <si>
    <t>Emisja obligacji</t>
  </si>
  <si>
    <t>Wykup obligacji</t>
  </si>
  <si>
    <t>Wpływy netto z emisji akcji</t>
  </si>
  <si>
    <t>Sprzedaż akcji do A&amp;R i Polsat</t>
  </si>
  <si>
    <t>Inne wydatki finansowe</t>
  </si>
  <si>
    <t>Zmiana z tytułu różnic kursowych z wyceny środków pieniężnych i ich ekwiwalentów</t>
  </si>
  <si>
    <t>Inne zmiany</t>
  </si>
  <si>
    <t>Uchwalona dywidenda</t>
  </si>
  <si>
    <t>suma</t>
  </si>
  <si>
    <t>Wykup udziałów niekontrolujących*</t>
  </si>
  <si>
    <t xml:space="preserve">Zobowiązanie z tytułu opcji nabycia udziałów jednostek zależnych </t>
  </si>
  <si>
    <t>Wygaszenie zobowiązania z tytułu opcji nabycia udziałów Modivo S.A. (obowiązku wykupu udziałów mniejszości w Modivo S.A.)</t>
  </si>
  <si>
    <t xml:space="preserve">Rozpoznanie opcji nabycia udziałów Modivo S.A. (20,0%) od MKK3 - ujęcie zobowiązanie z tytułu opcji nabycia udziałów jednostek zależnych </t>
  </si>
  <si>
    <t>Transakcje dotyczące 20% pakietu akcji Modivo S.A.</t>
  </si>
  <si>
    <t>CCC</t>
  </si>
  <si>
    <t>eobuwie</t>
  </si>
  <si>
    <t>Modivo</t>
  </si>
  <si>
    <t>HalfPrice</t>
  </si>
  <si>
    <t>DeeZee</t>
  </si>
  <si>
    <t>Pozostałe spółki</t>
  </si>
  <si>
    <t>GK CCC</t>
  </si>
  <si>
    <t>Działalność zaniechana</t>
  </si>
  <si>
    <t>omnichannel</t>
  </si>
  <si>
    <t>Razem GK CCC</t>
  </si>
  <si>
    <t>01.02.2021 - 31.07.2021</t>
  </si>
  <si>
    <t>01.05.2021 - 31.07.2021</t>
  </si>
  <si>
    <t>01.05.2022 - 31.07.2022</t>
  </si>
  <si>
    <t>Austria</t>
  </si>
  <si>
    <t>Serbia</t>
  </si>
  <si>
    <t>Razem</t>
  </si>
  <si>
    <t>01.02.2022-31.07.2022</t>
  </si>
  <si>
    <t>Offline</t>
  </si>
  <si>
    <t>Digital</t>
  </si>
  <si>
    <t>Estonia</t>
  </si>
  <si>
    <t>CONTINUING OPERATIONS</t>
  </si>
  <si>
    <t>Revenue</t>
  </si>
  <si>
    <t>Cost of sales</t>
  </si>
  <si>
    <t>Gross profit</t>
  </si>
  <si>
    <t>Costs of points of purchase and distribution</t>
  </si>
  <si>
    <t>Administrative expenses</t>
  </si>
  <si>
    <t>Other income</t>
  </si>
  <si>
    <t>Other expenses</t>
  </si>
  <si>
    <t>(Recognition) / Reversal of loss allowances (trade receivables)</t>
  </si>
  <si>
    <t>Operating profit (loss)</t>
  </si>
  <si>
    <t xml:space="preserve">Finance income </t>
  </si>
  <si>
    <t>(Recognition) / Reversal of loss allowances (loans)</t>
  </si>
  <si>
    <t>Finance costs</t>
  </si>
  <si>
    <t>Share of profit (loss) of associates</t>
  </si>
  <si>
    <t>Profit (loss) before tax</t>
  </si>
  <si>
    <t xml:space="preserve">Income tax </t>
  </si>
  <si>
    <t>NET PROFIT (LOSS) FROM CONTINUING OPERATIONS</t>
  </si>
  <si>
    <t>DISCONTINUED OPERATIONS</t>
  </si>
  <si>
    <t>NET PROFIT (LOSS) FROM DISCONTINUED OPERATIONS</t>
  </si>
  <si>
    <t>NET PROFIT (LOSS)</t>
  </si>
  <si>
    <t>Attributable to owners of the parent</t>
  </si>
  <si>
    <t>Attributable to non-controlling interests</t>
  </si>
  <si>
    <t>Other comprehensive income from continuing operations</t>
  </si>
  <si>
    <t>Items that may be reclassified to profit or loss:</t>
  </si>
  <si>
    <t>Exchange differences on translating foreign operations</t>
  </si>
  <si>
    <t>Items that may not be reclassified to profit or loss:</t>
  </si>
  <si>
    <t>Actuarial gains (losses) on employee benefits</t>
  </si>
  <si>
    <t>Other comprehensive income from discontinued operations</t>
  </si>
  <si>
    <t>Total other comprehensive income, net</t>
  </si>
  <si>
    <t xml:space="preserve">TOTAL COMPREHENSIVE INCOME </t>
  </si>
  <si>
    <t>Comprehensive income attributable to owners of the parent from:</t>
  </si>
  <si>
    <t>- continuing operations</t>
  </si>
  <si>
    <t>- discontinued operations</t>
  </si>
  <si>
    <t>Non-controlling interests</t>
  </si>
  <si>
    <t>Weighted average number of ordinary shares (million)</t>
  </si>
  <si>
    <t>Basic earnings (loss) per share from profit (loss) for period, attributable to owners of the parent (PLN)</t>
  </si>
  <si>
    <t>Basic earnings (loss) per share from profit (loss) from continuing operations for period, attributable to owners of the parent (PLN)</t>
  </si>
  <si>
    <t>Basic earnings (loss) per share from profit (loss) from discontinued operations for period, attributable to owners of the parent (PLN)</t>
  </si>
  <si>
    <t>Diluted earnings (loss) per share from profit (loss) for period, attributable to owners of the parent (PLN)</t>
  </si>
  <si>
    <t>Diluted earnings (loss) per share from profit (loss) from continuing operations for period, attributable to owners of the parent (PLN)</t>
  </si>
  <si>
    <t>Diluted earnings (loss) per share from profit (loss) from discontinued operations for period, attributable to owners of the parent (PLN)</t>
  </si>
  <si>
    <t>Reclassification of exchange differences from the translation of a foreign unit over which control has been lost to the profit and loss account</t>
  </si>
  <si>
    <t/>
  </si>
  <si>
    <t>Koszty punktów handlu</t>
  </si>
  <si>
    <t>Pozostałe koszty sprzedaży</t>
  </si>
  <si>
    <t>eobuwie.pl</t>
  </si>
  <si>
    <t>unaudited, unreviewed</t>
  </si>
  <si>
    <t>unaudited, reviewed</t>
  </si>
  <si>
    <t>unaudited, unreviewed, restated*</t>
  </si>
  <si>
    <t>February 1st–July 31th 2022</t>
  </si>
  <si>
    <t>May 1st–July 31th 2022</t>
  </si>
  <si>
    <t>February 1st–July 31th 2021</t>
  </si>
  <si>
    <t>May 1st–July 31th 2021</t>
  </si>
  <si>
    <t>audited</t>
  </si>
  <si>
    <t>January 31st 2022</t>
  </si>
  <si>
    <t>July 31th 2022</t>
  </si>
  <si>
    <t>Intangible assets</t>
  </si>
  <si>
    <t>Goodwill</t>
  </si>
  <si>
    <t>Property, plant and equipment – leasehold improvements</t>
  </si>
  <si>
    <t>Property, plant and equipment – manufacturing and distribution</t>
  </si>
  <si>
    <t>Property, plant and equipment – other</t>
  </si>
  <si>
    <t>Right-of-use assets</t>
  </si>
  <si>
    <t>Deferred tax assets</t>
  </si>
  <si>
    <t>Other financial assets</t>
  </si>
  <si>
    <t>Derivative financial instruments</t>
  </si>
  <si>
    <t>Lease receivables</t>
  </si>
  <si>
    <t>Investments in associates</t>
  </si>
  <si>
    <t>Investment property</t>
  </si>
  <si>
    <t>Long-term receivables</t>
  </si>
  <si>
    <t>Non-current assets</t>
  </si>
  <si>
    <t>Inventories</t>
  </si>
  <si>
    <t>Trade receivables</t>
  </si>
  <si>
    <t>Income tax receivable</t>
  </si>
  <si>
    <t>Other receivables</t>
  </si>
  <si>
    <t>Cash and cash equivalents</t>
  </si>
  <si>
    <t>Current assets</t>
  </si>
  <si>
    <t>TOTAL ASSETS</t>
  </si>
  <si>
    <t>Bank borrowings and bonds</t>
  </si>
  <si>
    <t>Deferred tax liabilities</t>
  </si>
  <si>
    <t>Other non-current liabilities</t>
  </si>
  <si>
    <t>Provisions</t>
  </si>
  <si>
    <t>Grants received</t>
  </si>
  <si>
    <t>Lease liabilities</t>
  </si>
  <si>
    <t>Liabilities arising from obligation to purchase non-controlling interests</t>
  </si>
  <si>
    <t>Other non-current financial liabilities</t>
  </si>
  <si>
    <t>Non-current liabilities</t>
  </si>
  <si>
    <t>Trade and other payables</t>
  </si>
  <si>
    <t>Other liabilities</t>
  </si>
  <si>
    <t>Income tax liabilities</t>
  </si>
  <si>
    <t>Other short-term financial liabilities</t>
  </si>
  <si>
    <t>Current liabilities</t>
  </si>
  <si>
    <t>TOTAL LIABILITIES</t>
  </si>
  <si>
    <t>NET ASSETS</t>
  </si>
  <si>
    <t>Equity</t>
  </si>
  <si>
    <t>Share capital</t>
  </si>
  <si>
    <t>Share premium</t>
  </si>
  <si>
    <t>Actuarial valuation of employee benefits</t>
  </si>
  <si>
    <t>Measurement of incentive scheme</t>
  </si>
  <si>
    <t>Retained earnings</t>
  </si>
  <si>
    <t>Equity attributable to owners of the parent</t>
  </si>
  <si>
    <t>TOTAL EQUITY</t>
  </si>
  <si>
    <t>TOTAL EQUITY AND LIABILITIES</t>
  </si>
  <si>
    <t>Profit (loss) before tax from continuing operations</t>
  </si>
  <si>
    <t>Profit (loss) before tax from discontinued operations</t>
  </si>
  <si>
    <t>Depreciation</t>
  </si>
  <si>
    <t>Impairment losses on property, plant and equipment, right-of-use assets, intangible assets and remeasurement to fair value of disposal group</t>
  </si>
  <si>
    <t>(Gain) loss on investing activities</t>
  </si>
  <si>
    <t>Borrowing costs</t>
  </si>
  <si>
    <t>Other adjustments to profit before tax</t>
  </si>
  <si>
    <t>Income tax paid</t>
  </si>
  <si>
    <t>Cash flow before changes in working capital</t>
  </si>
  <si>
    <t xml:space="preserve">Changes in working capital </t>
  </si>
  <si>
    <t>Change in inventories and inventory write-downs</t>
  </si>
  <si>
    <t>Change in receivables and impairment losses on receivables</t>
  </si>
  <si>
    <t>Change in current liabilities, net of borrowings</t>
  </si>
  <si>
    <t>Net cash flows from operating activities</t>
  </si>
  <si>
    <t>Proceeds from sale of property, plant and equipment</t>
  </si>
  <si>
    <t>Proceeds from settlement of leasehold improvements with landlords</t>
  </si>
  <si>
    <t>Purchase of intangible assets and property, plant and equipment</t>
  </si>
  <si>
    <t>Other investment expenses</t>
  </si>
  <si>
    <t>Net cash flows from investing activities</t>
  </si>
  <si>
    <t>Proceeds from borrowings</t>
  </si>
  <si>
    <t>Dividends and other distributions to non-controlling interests</t>
  </si>
  <si>
    <t>Repayment of borrowings</t>
  </si>
  <si>
    <t>Lease payments</t>
  </si>
  <si>
    <t>Interest paid</t>
  </si>
  <si>
    <t>Other financial inflows</t>
  </si>
  <si>
    <t>Proceeds from the sale of NG2 s.a.r.l. and Karl Voegele AG</t>
  </si>
  <si>
    <t>Acquisition of shares in eobuwie.pl S.A. from MKK3</t>
  </si>
  <si>
    <t>Advance payment received from A&amp;R Investments Limited and payment from Cyfrowy Polsat for the sale of shares in eobuwie.pl S.A.</t>
  </si>
  <si>
    <t>Net cash flows from financing activities</t>
  </si>
  <si>
    <t>TOTAL CASH FLOWS</t>
  </si>
  <si>
    <t xml:space="preserve">Net increase/decrease in cash and cash equivalents </t>
  </si>
  <si>
    <t>Change due to allocation of cash to discontinued operations</t>
  </si>
  <si>
    <t>Cash and cash equivalents at beginning of period</t>
  </si>
  <si>
    <t>Cash and cash equivalents at end of period</t>
  </si>
  <si>
    <t>SHARE CAPITAL</t>
  </si>
  <si>
    <t>SHARE PREMIUM</t>
  </si>
  <si>
    <t>RETAINED EARNINGS</t>
  </si>
  <si>
    <t>TRANSLATION RESERVE</t>
  </si>
  <si>
    <t>ACTUARIAL VALUATION OF EMPLOYEE BENEFITS</t>
  </si>
  <si>
    <t>MEASUREMENT OF INCENTIVE SCHEME</t>
  </si>
  <si>
    <t>NON-CONTROLLING INTERESTS</t>
  </si>
  <si>
    <t>ATTRIBUTABLE TO OWNERS OF THE PARENT</t>
  </si>
  <si>
    <t>As at February 1st 2022</t>
  </si>
  <si>
    <t>Net profit (loss) for period</t>
  </si>
  <si>
    <t>Net profit (loss) allocated to non-controlling interests</t>
  </si>
  <si>
    <t>Exchange differences on translation</t>
  </si>
  <si>
    <t>Reclassification of exchange differences on translation of a foreign operation over which control has been lost to profit or loss</t>
  </si>
  <si>
    <t xml:space="preserve">Total comprehensive income </t>
  </si>
  <si>
    <t>Measurement of employee option plan</t>
  </si>
  <si>
    <t>Acquisition of shares in the subsidiary MODIVO S.A. in performance of the investment obligation concluded with the President of the Management Board of MODIVO S.A. Mr. Damian Zapłata</t>
  </si>
  <si>
    <t>Other changes</t>
  </si>
  <si>
    <t>Total transactions with owners</t>
  </si>
  <si>
    <t>As at July 31th 2022</t>
  </si>
  <si>
    <t>As at February 1st 2021</t>
  </si>
  <si>
    <t>Net profit for period</t>
  </si>
  <si>
    <t>Dividend approved</t>
  </si>
  <si>
    <t>Transfer of employee benefits actuarial measurement relating to a subsidiary over which control has been lost to retained earnings</t>
  </si>
  <si>
    <t>Purchase of non-controlling interests*</t>
  </si>
  <si>
    <t>Extinguishment of liability under option to purchase Modivo S.A. shares (obligation to purchase minority interests in Modivo S.A.)</t>
  </si>
  <si>
    <t xml:space="preserve">Recognition of option to purchase Modivo S.A. shares (20.0%) from MKK3 − recognition of liability under option to purchase shares in subsidiaries </t>
  </si>
  <si>
    <t>Transactions involving 20% of Modivo S.A. shares</t>
  </si>
  <si>
    <t>As at January 31st 2022</t>
  </si>
  <si>
    <t>Cover loss</t>
  </si>
  <si>
    <t>Recognition of new liability under option to purchase Modivo S.A. shares (obligation to purchase minority interests in Modivo S.A.)</t>
  </si>
  <si>
    <t>Transactions involving 10% of Modivo S.A. shares</t>
  </si>
  <si>
    <t>As at July 31th 2021</t>
  </si>
  <si>
    <t>Other companies</t>
  </si>
  <si>
    <t>CCC Group</t>
  </si>
  <si>
    <t>Discontinued operations</t>
  </si>
  <si>
    <t>Total revenue</t>
  </si>
  <si>
    <t>Revenue from inter-segment sales</t>
  </si>
  <si>
    <t>Revenue from sales to external customers</t>
  </si>
  <si>
    <t>Gross margin (gross profit on sales/revenue from sales to external customers)</t>
  </si>
  <si>
    <t>SEGMENT PROFIT OR LOSS</t>
  </si>
  <si>
    <t>including running costs of start-up stores</t>
  </si>
  <si>
    <t>Segment assets:</t>
  </si>
  <si>
    <t>Non-current assets (net of other financial assets and deferred tax assets)</t>
  </si>
  <si>
    <t>in stores</t>
  </si>
  <si>
    <t>in the central warehouse</t>
  </si>
  <si>
    <t>Total CCC Group</t>
  </si>
  <si>
    <t>Property, plant and equipment and intangible assets</t>
  </si>
  <si>
    <t>Material income/(expenses):</t>
  </si>
  <si>
    <t>Poland</t>
  </si>
  <si>
    <t>Central and Eastern Europe</t>
  </si>
  <si>
    <t>Western Europe</t>
  </si>
  <si>
    <t>Impairment losses on property, plant and equipment and intangible assets</t>
  </si>
  <si>
    <t xml:space="preserve">AGGREGATED SEGMENT DATA </t>
  </si>
  <si>
    <t xml:space="preserve">CONSOLIDATION ADJUSTMENTS </t>
  </si>
  <si>
    <t>CONSOLIDATED FINANCIAL STATEMENTS</t>
  </si>
  <si>
    <t xml:space="preserve">Total revenue </t>
  </si>
  <si>
    <t>Revenue not allocated to segments</t>
  </si>
  <si>
    <t>Revenue disclosed in financial statements</t>
  </si>
  <si>
    <t>Cost of sales disclosed in financial statements</t>
  </si>
  <si>
    <t>Cost of sales not allocated to segments (discontinued operations)</t>
  </si>
  <si>
    <t>Gross profit (loss)</t>
  </si>
  <si>
    <t>Costs of points of purchase and distribution not allocated to segments (discontinued operations)</t>
  </si>
  <si>
    <t>SEGMENT PROFIT (LOSS)</t>
  </si>
  <si>
    <t xml:space="preserve">Administrative expenses </t>
  </si>
  <si>
    <t>Loss allowances (trade receivables)</t>
  </si>
  <si>
    <t>Finance income</t>
  </si>
  <si>
    <t xml:space="preserve">Loss allowances </t>
  </si>
  <si>
    <t>Other finance costs</t>
  </si>
  <si>
    <t xml:space="preserve">
Significant income (costs):</t>
  </si>
  <si>
    <t>Amortization of the cost of points of rurchase and other distribution costs</t>
  </si>
  <si>
    <t>Impairment loss on property, plant and equipment, intangible assets and the right to use assets</t>
  </si>
  <si>
    <t>Discontinued operations:</t>
  </si>
  <si>
    <t>Czech Republic</t>
  </si>
  <si>
    <t>Slovakia</t>
  </si>
  <si>
    <t>Hungary</t>
  </si>
  <si>
    <t>Romania</t>
  </si>
  <si>
    <t>Bulgaria</t>
  </si>
  <si>
    <t>Slovenia</t>
  </si>
  <si>
    <t>Croatia</t>
  </si>
  <si>
    <t>Lithuania</t>
  </si>
  <si>
    <t>Latvia</t>
  </si>
  <si>
    <t>Russia</t>
  </si>
  <si>
    <t>Ukraine</t>
  </si>
  <si>
    <t>Total</t>
  </si>
  <si>
    <t>Switzerland</t>
  </si>
  <si>
    <t>Germany</t>
  </si>
  <si>
    <t>France</t>
  </si>
  <si>
    <t>Spain</t>
  </si>
  <si>
    <t>Italy</t>
  </si>
  <si>
    <t>Sweden</t>
  </si>
  <si>
    <t>Greece</t>
  </si>
  <si>
    <t>Other</t>
  </si>
  <si>
    <t>Sales revenue</t>
  </si>
  <si>
    <t xml:space="preserve">Non-current assets (net of other financial assets and deferred tax assets)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</si>
</sst>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7" formatCode="_(#,##0.0_);_(\(#,##0.0\);_(&quot;-&quot;??_);_(@_)"/>
    <numFmt numFmtId="169" formatCode="_(#,##0.0_);_(\(#,##0.0\);_(&quot;-&quot;?_);_(@_)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7"/>
      <color theme="1"/>
      <name val="Segoe UI"/>
      <family val="2"/>
      <charset val="238"/>
    </font>
    <font>
      <sz val="7"/>
      <color rgb="FF000000"/>
      <name val="Segoe UI"/>
      <family val="2"/>
      <charset val="238"/>
    </font>
    <font>
      <b/>
      <sz val="7"/>
      <color rgb="FF000000"/>
      <name val="Segoe U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7.5"/>
      <name val="Myriad Pro SemiCondensed"/>
      <family val="2"/>
      <charset val="238"/>
    </font>
    <font>
      <sz val="7.5"/>
      <color rgb="FF868686"/>
      <name val="Myriad Pro SemiCondensed"/>
      <family val="2"/>
      <charset val="238"/>
    </font>
    <font>
      <sz val="11"/>
      <name val="Calibri"/>
      <family val="2"/>
      <charset val="238"/>
      <scheme val="minor"/>
    </font>
    <font>
      <b/>
      <sz val="6"/>
      <color rgb="FF000000"/>
      <name val="Segoe UI"/>
      <family val="2"/>
      <charset val="238"/>
    </font>
    <font>
      <b/>
      <sz val="7.5"/>
      <color rgb="FFCF621C"/>
      <name val="Myriad Pro SemiCondensed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color rgb="FF1F497D"/>
      <name val="Verdana"/>
      <family val="2"/>
      <charset val="238"/>
    </font>
    <font>
      <sz val="6"/>
      <color theme="1"/>
      <name val="Segoe UI"/>
      <family val="2"/>
      <charset val="238"/>
    </font>
    <font>
      <sz val="6"/>
      <color rgb="FF000000"/>
      <name val="Segoe UI"/>
      <family val="2"/>
      <charset val="238"/>
    </font>
    <font>
      <i/>
      <sz val="7"/>
      <color rgb="FF000000"/>
      <name val="Segoe UI"/>
      <family val="2"/>
      <charset val="238"/>
    </font>
    <font>
      <b/>
      <sz val="6"/>
      <color theme="1"/>
      <name val="Segoe UI"/>
      <family val="2"/>
      <charset val="238"/>
    </font>
    <font>
      <b/>
      <sz val="5"/>
      <color rgb="FF00000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062929166539506"/>
        <bgColor indexed="64"/>
      </patternFill>
    </fill>
  </fills>
  <borders count="28">
    <border>
      <left/>
      <right/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/>
      <top style="thin">
        <color rgb="FF999999"/>
      </top>
      <bottom style="medium">
        <color rgb="FFF2F2F2"/>
      </bottom>
      <diagonal/>
    </border>
    <border>
      <left/>
      <right style="medium">
        <color rgb="FFF2F2F2"/>
      </right>
      <top style="thin">
        <color rgb="FF999999"/>
      </top>
      <bottom style="medium">
        <color rgb="FFF2F2F2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thick">
        <color theme="0"/>
      </bottom>
      <diagonal/>
    </border>
    <border>
      <left/>
      <right/>
      <top/>
      <bottom style="thin">
        <color theme="2" tint="-0.46848963896603291"/>
      </bottom>
      <diagonal/>
    </border>
    <border>
      <left style="medium">
        <color rgb="FFF2F2F2"/>
      </left>
      <right style="medium">
        <color rgb="FFF2F2F2"/>
      </right>
      <top/>
      <bottom style="thick">
        <color rgb="FFFFFFFF"/>
      </bottom>
      <diagonal/>
    </border>
    <border>
      <left/>
      <right/>
      <top style="medium">
        <color rgb="FF999999"/>
      </top>
      <bottom/>
      <diagonal/>
    </border>
    <border>
      <left/>
      <right/>
      <top style="thick">
        <color rgb="FFFFFFFF"/>
      </top>
      <bottom/>
      <diagonal/>
    </border>
    <border>
      <left/>
      <right/>
      <top/>
      <bottom style="medium">
        <color rgb="FF999999"/>
      </bottom>
      <diagonal/>
    </border>
    <border>
      <left/>
      <right/>
      <top style="medium">
        <color rgb="FF999999"/>
      </top>
      <bottom style="medium">
        <color rgb="FFF2F2F2"/>
      </bottom>
      <diagonal/>
    </border>
    <border>
      <left/>
      <right style="medium">
        <color rgb="FFF2F2F2"/>
      </right>
      <top style="medium">
        <color rgb="FF999999"/>
      </top>
      <bottom style="medium">
        <color rgb="FFF2F2F2"/>
      </bottom>
      <diagonal/>
    </border>
    <border>
      <left/>
      <right/>
      <top style="medium">
        <color rgb="FFF2F2F2"/>
      </top>
      <bottom style="thin">
        <color rgb="FF999999"/>
      </bottom>
      <diagonal/>
    </border>
    <border>
      <left/>
      <right/>
      <top/>
      <bottom style="thick">
        <color rgb="FFFFFFFF"/>
      </bottom>
      <diagonal/>
    </border>
    <border>
      <left/>
      <right style="medium">
        <color rgb="FFF2F2F2"/>
      </right>
      <top/>
      <bottom style="thick">
        <color rgb="FFFFFFFF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14" fillId="0" borderId="7" applyNumberFormat="0" applyProtection="0">
      <alignment horizontal="right" vertical="center"/>
    </xf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" fontId="0" fillId="0" borderId="0" xfId="0" applyNumberFormat="1"/>
    <xf numFmtId="164" fontId="5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4" fontId="0" fillId="0" borderId="0" xfId="0" applyNumberFormat="1"/>
    <xf numFmtId="164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14" fontId="4" fillId="2" borderId="1" xfId="0" applyNumberFormat="1" applyFont="1" applyFill="1" applyBorder="1" applyAlignment="1">
      <alignment horizontal="right" vertical="center" wrapText="1"/>
    </xf>
    <xf numFmtId="164" fontId="4" fillId="3" borderId="1" xfId="0" quotePrefix="1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164" fontId="4" fillId="3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7" fontId="8" fillId="0" borderId="0" xfId="2" applyNumberFormat="1" applyFont="1" applyAlignment="1">
      <alignment horizontal="right" vertical="center" wrapText="1"/>
    </xf>
    <xf numFmtId="0" fontId="12" fillId="0" borderId="0" xfId="2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5" fillId="0" borderId="0" xfId="0" applyNumberFormat="1" applyFont="1"/>
    <xf numFmtId="164" fontId="5" fillId="5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 wrapText="1"/>
    </xf>
    <xf numFmtId="9" fontId="17" fillId="3" borderId="1" xfId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left" vertical="center" wrapText="1" readingOrder="1"/>
    </xf>
    <xf numFmtId="169" fontId="4" fillId="0" borderId="15" xfId="0" applyNumberFormat="1" applyFont="1" applyBorder="1" applyAlignment="1">
      <alignment horizontal="right" vertical="center" readingOrder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/>
    </xf>
    <xf numFmtId="14" fontId="5" fillId="2" borderId="16" xfId="0" applyNumberFormat="1" applyFont="1" applyFill="1" applyBorder="1" applyAlignment="1">
      <alignment horizontal="center" vertical="center"/>
    </xf>
    <xf numFmtId="14" fontId="5" fillId="2" borderId="8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indent="2"/>
    </xf>
    <xf numFmtId="0" fontId="5" fillId="5" borderId="5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readingOrder="1"/>
    </xf>
    <xf numFmtId="169" fontId="4" fillId="0" borderId="15" xfId="0" applyNumberFormat="1" applyFont="1" applyBorder="1" applyAlignment="1">
      <alignment vertical="center" readingOrder="1"/>
    </xf>
    <xf numFmtId="0" fontId="15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1" fillId="2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4" fontId="13" fillId="0" borderId="0" xfId="0" applyNumberFormat="1" applyFont="1"/>
    <xf numFmtId="0" fontId="11" fillId="2" borderId="1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left" vertical="center"/>
    </xf>
    <xf numFmtId="164" fontId="13" fillId="0" borderId="0" xfId="0" applyNumberFormat="1" applyFont="1"/>
    <xf numFmtId="164" fontId="5" fillId="5" borderId="5" xfId="0" applyNumberFormat="1" applyFont="1" applyFill="1" applyBorder="1" applyAlignment="1">
      <alignment horizontal="left" vertical="center"/>
    </xf>
    <xf numFmtId="164" fontId="5" fillId="5" borderId="3" xfId="0" applyNumberFormat="1" applyFont="1" applyFill="1" applyBorder="1" applyAlignment="1">
      <alignment horizontal="left" vertical="center"/>
    </xf>
    <xf numFmtId="169" fontId="13" fillId="0" borderId="0" xfId="0" applyNumberFormat="1" applyFont="1"/>
    <xf numFmtId="14" fontId="11" fillId="2" borderId="16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1" fillId="2" borderId="1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right" vertical="center" wrapText="1"/>
    </xf>
    <xf numFmtId="0" fontId="4" fillId="5" borderId="14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 readingOrder="1"/>
    </xf>
    <xf numFmtId="0" fontId="11" fillId="2" borderId="8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164" fontId="5" fillId="5" borderId="5" xfId="0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</cellXfs>
  <cellStyles count="4">
    <cellStyle name="Normal 2 4" xfId="2" xr:uid="{E8DFBEB4-1142-4EEB-8E4A-46157A3FA84C}"/>
    <cellStyle name="Normalny" xfId="0" builtinId="0"/>
    <cellStyle name="Procentowy" xfId="1" builtinId="5"/>
    <cellStyle name="SAPDataCell" xfId="3" xr:uid="{D0F707B9-E09E-49F9-B737-F68F44228F83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Patrycja/SZD/2022/HY22/DM_SSF_tabele_HY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21/1Q2021/konsola%2004.2021%20FINAL%20NIE%20EDYTOWAC_KOREKTA%20&#8212;%20Rosja/eConso_MSR_04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DANE"/>
      <sheetName val="DANE_R"/>
      <sheetName val="CZAS"/>
      <sheetName val="Settings"/>
      <sheetName val="ToC"/>
      <sheetName val="CHECK_TOTAL"/>
      <sheetName val="WSKAŹNIKI"/>
      <sheetName val="4_PL"/>
      <sheetName val="Dane skrócone"/>
      <sheetName val="6_BS"/>
      <sheetName val="CF"/>
      <sheetName val="EQ"/>
      <sheetName val="13_KONSOLIDACJA"/>
      <sheetName val="INFO O SPÓŁCE"/>
      <sheetName val="10_INF OGÓLNE"/>
      <sheetName val="SEGMENTY_OPIS"/>
      <sheetName val="check segmenty"/>
      <sheetName val="16_SEGMENTY_1"/>
      <sheetName val="16_SEGMENTY_1A"/>
      <sheetName val="16_SEGMENTY_1B"/>
      <sheetName val="17_SEGMENTY_2"/>
      <sheetName val="18_SEGMENTY_3"/>
      <sheetName val="18_SEGMENTY_4"/>
      <sheetName val="19_PRZYCH ZE SPRZ"/>
      <sheetName val="22_ŚWIADCZ PRAC (2)"/>
      <sheetName val="21_KR"/>
      <sheetName val="22_ŚWIADCZ PRAC"/>
      <sheetName val="24_KF"/>
      <sheetName val="23_PPKO"/>
      <sheetName val="26_POD DOCH"/>
      <sheetName val="27_STAWKI_POD"/>
      <sheetName val="28_ODROCZONY"/>
      <sheetName val="28_ODROCZONY 2"/>
      <sheetName val="31_NCI_2_1"/>
      <sheetName val="31_NCI_2_old"/>
      <sheetName val="JEDN STOWARZYSZONE"/>
      <sheetName val="31_NCI_2"/>
      <sheetName val="JEDN STOWARZYSZONE (2)"/>
      <sheetName val="32_ZADŁUŻENIE"/>
      <sheetName val="33_ZADŁUZENIE_INFO"/>
      <sheetName val="32_ZADŁUŻENIE_SZD"/>
      <sheetName val="34_ZABEZPIECZENIA"/>
      <sheetName val="34_WYMAGALNOŚC ZOB"/>
      <sheetName val="36_CF DOD INFO"/>
      <sheetName val="36_DOD INFO 2"/>
      <sheetName val="37_WNIP"/>
      <sheetName val="znaki towarowe"/>
      <sheetName val="38_WART FIRMY"/>
      <sheetName val="TEST NA UTRATĘ WART WF"/>
      <sheetName val="TEST NA UTRATĘ WART WF (2)"/>
      <sheetName val="42_ST"/>
      <sheetName val="JEDN ZALEŻNE PL"/>
      <sheetName val="JEDN ZALEŻNE BS"/>
      <sheetName val="ŚT_ODPISY"/>
      <sheetName val="44_ROU"/>
      <sheetName val="45_MSSF16 LBT"/>
      <sheetName val="MSSF16_NALEŻNOŚCI"/>
      <sheetName val="46_ZAPASY"/>
      <sheetName val="47_WIEKOWANIE ZAPASÓW"/>
      <sheetName val="47_NALEŻNOŚCI"/>
      <sheetName val="48_UDZIELONE POŻYCZKI"/>
      <sheetName val="49_ŚR PIENIĘŻNE"/>
      <sheetName val="49_ZOBOWIĄZANIA"/>
      <sheetName val="51_REZERWY"/>
      <sheetName val="51_AKTUARIUSZ"/>
      <sheetName val="55_INSTRUMENTY FIN"/>
      <sheetName val="56_HIERARCHIA WYCENY"/>
      <sheetName val="WYCENA OPCJI"/>
      <sheetName val="57_58_RYZYKO WALUTOWE"/>
      <sheetName val="analiza wrażliwości"/>
      <sheetName val="59_RYZYKO ZM STÓP PROC"/>
      <sheetName val="60_RYZYKO_KREDYTOWE"/>
      <sheetName val="RATINGI"/>
      <sheetName val="DZIAŁALNOŚĆ_ZANIECHANA"/>
      <sheetName val="DZIAŁALNOŚĆ ZANIECHANA 2"/>
      <sheetName val="TR_Z_J_POWIĄZANYMI"/>
      <sheetName val="70_WYNAGRODZENIE ZARZADU"/>
      <sheetName val="72_WYNAGRODZENIE AUDYTORA"/>
      <sheetName val="CZAS_EXCEL"/>
      <sheetName val="10_KOR_PREZ"/>
      <sheetName val="30_EPS"/>
      <sheetName val="GOODWILL"/>
      <sheetName val="69_ZYSK ZE ZBYCIA"/>
      <sheetName val="ODPISY"/>
      <sheetName val="DM_CUSTOMVARIABLES"/>
      <sheetName val="DM_Variables"/>
    </sheetNames>
    <sheetDataSet>
      <sheetData sheetId="0"/>
      <sheetData sheetId="1"/>
      <sheetData sheetId="2"/>
      <sheetData sheetId="3">
        <row r="1">
          <cell r="C1" t="str">
            <v>31.07.2022</v>
          </cell>
          <cell r="D1" t="str">
            <v>01.02.2022-31.07.2022</v>
          </cell>
          <cell r="E1" t="str">
            <v>01.05.2022-31.07.2022</v>
          </cell>
        </row>
        <row r="2">
          <cell r="D2" t="str">
            <v>niebadane, przeglądane</v>
          </cell>
          <cell r="E2" t="str">
            <v>niebadane, nieprzeglądane</v>
          </cell>
        </row>
        <row r="8">
          <cell r="C8" t="str">
            <v>01.02.2022</v>
          </cell>
        </row>
        <row r="10">
          <cell r="C10" t="str">
            <v>31.01.2022</v>
          </cell>
          <cell r="D10" t="str">
            <v>01.02.2021-31.01.2022</v>
          </cell>
          <cell r="F10" t="str">
            <v>niebadane</v>
          </cell>
        </row>
        <row r="17">
          <cell r="C17" t="str">
            <v>01.02.2021</v>
          </cell>
        </row>
        <row r="20">
          <cell r="B20" t="str">
            <v>31.07.2021</v>
          </cell>
          <cell r="D20" t="str">
            <v>01.02.2021-31.07.2021</v>
          </cell>
          <cell r="E20" t="str">
            <v>01.05.2021-31.07.2021</v>
          </cell>
        </row>
        <row r="21">
          <cell r="C21" t="str">
            <v>badane</v>
          </cell>
          <cell r="D21" t="str">
            <v>niebadane, przeglądane, przekształcone*</v>
          </cell>
          <cell r="E21" t="str">
            <v>niebadane, nieprzeglądane, przekształcone*</v>
          </cell>
        </row>
        <row r="26">
          <cell r="C26" t="str">
            <v>31.01.2022</v>
          </cell>
        </row>
        <row r="27">
          <cell r="C27" t="str">
            <v>01.02.2021</v>
          </cell>
        </row>
      </sheetData>
      <sheetData sheetId="4">
        <row r="7">
          <cell r="E7">
            <v>1000000</v>
          </cell>
        </row>
        <row r="9">
          <cell r="E9">
            <v>1</v>
          </cell>
        </row>
        <row r="14">
          <cell r="E14" t="str">
            <v>Fractional</v>
          </cell>
        </row>
        <row r="15">
          <cell r="E15" t="str">
            <v>Value</v>
          </cell>
        </row>
        <row r="17">
          <cell r="E17" t="str">
            <v>X</v>
          </cell>
        </row>
        <row r="19">
          <cell r="E19" t="str">
            <v>Control</v>
          </cell>
        </row>
        <row r="21">
          <cell r="E21" t="str">
            <v>Adjust.</v>
          </cell>
        </row>
      </sheetData>
      <sheetData sheetId="5"/>
      <sheetData sheetId="6"/>
      <sheetData sheetId="7"/>
      <sheetData sheetId="8">
        <row r="5">
          <cell r="G5" t="str">
            <v>niebadane, nieprzeglądane</v>
          </cell>
        </row>
      </sheetData>
      <sheetData sheetId="9"/>
      <sheetData sheetId="10">
        <row r="5">
          <cell r="F5">
            <v>345.7</v>
          </cell>
        </row>
      </sheetData>
      <sheetData sheetId="11">
        <row r="5">
          <cell r="E5">
            <v>-54.199999999999989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8">
          <cell r="K8">
            <v>25.582441956492001</v>
          </cell>
        </row>
      </sheetData>
      <sheetData sheetId="19"/>
      <sheetData sheetId="20"/>
      <sheetData sheetId="21"/>
      <sheetData sheetId="22">
        <row r="5">
          <cell r="C5" t="str">
            <v>badane</v>
          </cell>
        </row>
      </sheetData>
      <sheetData sheetId="23"/>
      <sheetData sheetId="24">
        <row r="16">
          <cell r="B16">
            <v>2339.6</v>
          </cell>
        </row>
      </sheetData>
      <sheetData sheetId="25"/>
      <sheetData sheetId="26">
        <row r="53">
          <cell r="L53">
            <v>-147.69999999999999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Used_sheets"/>
      <sheetName val="Parameters"/>
      <sheetName val="Adjustments"/>
      <sheetName val="Check"/>
      <sheetName val="reklas należnościDT"/>
      <sheetName val="spr podatek"/>
      <sheetName val="Korekta KV 2018"/>
      <sheetName val="PL 08"/>
      <sheetName val="EBITDA"/>
      <sheetName val="FWT_zaniechana BS CF"/>
      <sheetName val="FWT_zaniechana PL"/>
      <sheetName val="PLQ3 "/>
      <sheetName val="EBITDA 2020"/>
      <sheetName val="Dictionary"/>
      <sheetName val="FWT_Wybrane_BS_PL"/>
      <sheetName val="prelims"/>
      <sheetName val="przeliczenie danych za 12M"/>
      <sheetName val="ROU"/>
      <sheetName val="BS_03_2020"/>
      <sheetName val="FWT_PL"/>
      <sheetName val="PL"/>
      <sheetName val="BS"/>
      <sheetName val="FWT_BS"/>
      <sheetName val="FWT_CF"/>
      <sheetName val="CF"/>
      <sheetName val="EC_Conso"/>
      <sheetName val="FWT_EC"/>
      <sheetName val="EC"/>
      <sheetName val="FWT_Segmenty"/>
      <sheetName val="Segmenty"/>
      <sheetName val="FWT_KR"/>
      <sheetName val="Koszty_rodzajowe"/>
      <sheetName val="KR_Conso"/>
      <sheetName val="FWT_Pozost_p_k_oper"/>
      <sheetName val="PPKO"/>
      <sheetName val="PPKO_Analiza"/>
      <sheetName val="PPKO_PKF_1Q"/>
      <sheetName val="P_K_finansowe"/>
      <sheetName val="FWT_Podatek_dochodowy"/>
      <sheetName val="Podatek_dochodowy_A"/>
      <sheetName val="FWT_Stawki_pod_i_uzg_obciazenia"/>
      <sheetName val="Uzg_obciazenia"/>
      <sheetName val="Staw_pod_kraje"/>
      <sheetName val="FWT_Podatek_odroczony(1)"/>
      <sheetName val="Podatek_odroczony"/>
      <sheetName val="Deftax_Conso"/>
      <sheetName val="FWT_Podatek_odroczony(2)"/>
      <sheetName val="Podatek_odroczony_(2)"/>
      <sheetName val="Podatek_odroczony_(2)_Conso"/>
      <sheetName val="FWT_Zadluzenie"/>
      <sheetName val="Zadluzenie"/>
      <sheetName val="Zadluzenie_Conso"/>
      <sheetName val="FWT_Zabezpieczenia"/>
      <sheetName val="FWT_Wymagalnosc_zobowiazan"/>
      <sheetName val="Um_term_wymagalnosci"/>
      <sheetName val="Um_term_wymagalnosci_Conso"/>
      <sheetName val="FWT_CF_dodatkowe_info(1)"/>
      <sheetName val="Dodatkowe_info_CF"/>
      <sheetName val="FWT_CF_dodatkowe_info(2)"/>
      <sheetName val="FWT_Wybrane_CF_Oper"/>
      <sheetName val="FWT_WNiP"/>
      <sheetName val="WNiP"/>
      <sheetName val="WNiP_Conso"/>
      <sheetName val="FWT_wartość firmy"/>
      <sheetName val="FWT_Rzecz_aktywa_trwale"/>
      <sheetName val="ST"/>
      <sheetName val="ST_Conso"/>
      <sheetName val="FWT_Odpisy interim"/>
      <sheetName val="FWT_Zapasy (2)"/>
      <sheetName val="Zapasy"/>
      <sheetName val="FWT_Naleznosci"/>
      <sheetName val="Naleznosci_od_odbiorcow_i_inne"/>
      <sheetName val="Zobowiązania warunkowe"/>
      <sheetName val="FWT_Srodki_pieniezne"/>
      <sheetName val="Srodki_pieniezne"/>
      <sheetName val="FWT_Zobowiazania"/>
      <sheetName val="Zobowiazania_wobec_dost_i_inne"/>
      <sheetName val="FWT_Rezerwy"/>
      <sheetName val="Rezerwy"/>
      <sheetName val="Rezerwy_Conso"/>
      <sheetName val="FWT_Instrumenty_finansowe"/>
      <sheetName val="Instrumenty_fin"/>
      <sheetName val="Instrumenty_fin_Conso"/>
      <sheetName val="FWT_Ryzyko_walutowe"/>
      <sheetName val="Ryzyko_kursowe"/>
      <sheetName val="Ryzyko_kursowe_Conso"/>
      <sheetName val="FWT_Ryzyko_stopy_proc"/>
      <sheetName val="Ryzyko_zm_stProc_Conso"/>
      <sheetName val="Ryzyko_zm_stProc"/>
      <sheetName val="FWT_Ryzyko_kredytowe"/>
      <sheetName val="Ryzyko_kredytowe"/>
      <sheetName val="FWT_Transakcje_podm_pow"/>
      <sheetName val="Transakcje_z_podm_powiaz"/>
      <sheetName val="FWT_Wynagrodzenie_kierownictwa"/>
      <sheetName val="Wynagrodzenie_RN_Z"/>
      <sheetName val="Wynagrodzenie_RN_Z_Conso"/>
      <sheetName val="FWT_Sprzedaz_str"/>
      <sheetName val="FWT_Wynik_ze_sprzedazy_segm"/>
      <sheetName val="FWT_KFS_Wynik_poz_dzial"/>
      <sheetName val="FWT_Skorygowany_zysk"/>
      <sheetName val="FWT_Powierzchnia_sklepow"/>
      <sheetName val="FWT_Akcjonariusze"/>
      <sheetName val="FWT_Akcje_Zarz_RN"/>
      <sheetName val="Spraw_Zarzadu"/>
      <sheetName val="FWT_Zapasy"/>
      <sheetName val="FWT_Leasing"/>
      <sheetName val="Leasing_operacyjny"/>
      <sheetName val="FWT_Platnosci_w_formie_akcji(1)"/>
      <sheetName val="FWT_Platnosci_w_formie_akcji(2)"/>
      <sheetName val="FWT_Konsolidacja"/>
      <sheetName val="FWT_PLQ23"/>
      <sheetName val="FWT_XR"/>
      <sheetName val="FWT_Wynik_ze_sprzedazy"/>
      <sheetName val="FWT_Wynik_segmentow"/>
      <sheetName val="FWT_BS_Glowne_poz"/>
      <sheetName val="FWT_Aktywa_trwale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Wynagrodzenia_Zarz_RN"/>
      <sheetName val="FWT_RN"/>
      <sheetName val="FWT_Zatrudnienie_1"/>
      <sheetName val="FWT_Zatrudnienie_2"/>
      <sheetName val="FWT_Wykresy(4)"/>
      <sheetName val="FWT_Informacje_ogolne"/>
      <sheetName val="FWT_Standardy_rachunkowosci"/>
      <sheetName val="Splaty_zobowiazan"/>
      <sheetName val="FWT_Wskaznik_zadluzenia"/>
      <sheetName val="FWT_WNiP (2)"/>
      <sheetName val="FWT_Porozumienia_ramowe"/>
      <sheetName val="FWT_Wynagrordzenie_audytora"/>
      <sheetName val="Draft BS"/>
      <sheetName val="BS DE"/>
      <sheetName val="PL DE"/>
      <sheetName val="PLQ23"/>
      <sheetName val="Questions"/>
      <sheetName val="CF_check"/>
      <sheetName val="Zarzadzanie kapitalem"/>
      <sheetName val="Ratingi"/>
      <sheetName val="Poroz_o_kompensacie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Zatrudnienie_1"/>
      <sheetName val="Zatrudnienie_2"/>
      <sheetName val="Wynagrodzenia"/>
      <sheetName val="Wynagrodzenie_audytora"/>
      <sheetName val="Wynagrodzenie_Zarz_i_RN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FA77-2D4A-422A-A85D-FB0FC7888443}">
  <dimension ref="A1:AF55"/>
  <sheetViews>
    <sheetView showGridLines="0" workbookViewId="0">
      <selection activeCell="F5" sqref="F5"/>
    </sheetView>
  </sheetViews>
  <sheetFormatPr defaultColWidth="0" defaultRowHeight="15" zeroHeight="1"/>
  <cols>
    <col min="1" max="1" width="3" customWidth="1"/>
    <col min="2" max="2" width="4.7109375" style="1" customWidth="1"/>
    <col min="3" max="3" width="49.85546875" style="2" customWidth="1"/>
    <col min="4" max="7" width="15.7109375" style="2" customWidth="1"/>
    <col min="8" max="8" width="8.5703125" customWidth="1"/>
    <col min="9" max="28" width="8.5703125" hidden="1"/>
    <col min="30" max="31" width="8.5703125" hidden="1"/>
    <col min="33" max="16384" width="8.5703125" hidden="1"/>
  </cols>
  <sheetData>
    <row r="1" spans="2:8"/>
    <row r="2" spans="2:8">
      <c r="E2" s="14"/>
    </row>
    <row r="3" spans="2:8">
      <c r="D3" s="14"/>
      <c r="E3" s="14"/>
    </row>
    <row r="4" spans="2:8" ht="21.75" thickBot="1">
      <c r="B4" s="3"/>
      <c r="C4" s="4"/>
      <c r="D4" s="4" t="s">
        <v>98</v>
      </c>
      <c r="E4" s="4" t="s">
        <v>99</v>
      </c>
      <c r="F4" s="4" t="s">
        <v>100</v>
      </c>
      <c r="G4" s="4" t="s">
        <v>101</v>
      </c>
    </row>
    <row r="5" spans="2:8" ht="21.75" thickBot="1">
      <c r="B5" s="4"/>
      <c r="C5" s="4"/>
      <c r="D5" s="4" t="s">
        <v>96</v>
      </c>
      <c r="E5" s="4" t="s">
        <v>95</v>
      </c>
      <c r="F5" s="4" t="s">
        <v>97</v>
      </c>
      <c r="G5" s="4" t="s">
        <v>97</v>
      </c>
      <c r="H5" s="5"/>
    </row>
    <row r="6" spans="2:8" ht="15.75" thickBot="1">
      <c r="B6" s="6"/>
      <c r="C6" s="6" t="s">
        <v>49</v>
      </c>
      <c r="D6" s="4"/>
      <c r="E6" s="4"/>
      <c r="F6" s="4"/>
      <c r="G6" s="4"/>
    </row>
    <row r="7" spans="2:8" ht="15.75" thickBot="1">
      <c r="B7" s="7"/>
      <c r="C7" s="8" t="s">
        <v>50</v>
      </c>
      <c r="D7" s="7">
        <v>4259.3999999999996</v>
      </c>
      <c r="E7" s="7">
        <v>2377.4</v>
      </c>
      <c r="F7" s="7">
        <v>3453.5</v>
      </c>
      <c r="G7" s="7">
        <v>2033.4</v>
      </c>
      <c r="H7" s="9"/>
    </row>
    <row r="8" spans="2:8" ht="15.75" thickBot="1">
      <c r="B8" s="7"/>
      <c r="C8" s="8" t="s">
        <v>51</v>
      </c>
      <c r="D8" s="7">
        <v>-2207.1999999999998</v>
      </c>
      <c r="E8" s="7">
        <v>-1248</v>
      </c>
      <c r="F8" s="7">
        <v>-1884</v>
      </c>
      <c r="G8" s="7">
        <v>-1074.3</v>
      </c>
      <c r="H8" s="9"/>
    </row>
    <row r="9" spans="2:8" ht="15.75" thickBot="1">
      <c r="B9" s="10"/>
      <c r="C9" s="6" t="s">
        <v>52</v>
      </c>
      <c r="D9" s="10">
        <f>SUM(D7:D8)</f>
        <v>2052.1999999999998</v>
      </c>
      <c r="E9" s="10">
        <f t="shared" ref="E9:G9" si="0">SUM(E7:E8)</f>
        <v>1129.4000000000001</v>
      </c>
      <c r="F9" s="10">
        <f t="shared" si="0"/>
        <v>1569.5</v>
      </c>
      <c r="G9" s="10">
        <f t="shared" si="0"/>
        <v>959.10000000000014</v>
      </c>
      <c r="H9" s="9"/>
    </row>
    <row r="10" spans="2:8" ht="15.75" thickBot="1">
      <c r="B10" s="7"/>
      <c r="C10" s="8" t="s">
        <v>53</v>
      </c>
      <c r="D10" s="7">
        <v>-1789.3999999999999</v>
      </c>
      <c r="E10" s="7">
        <v>-935.39999999999986</v>
      </c>
      <c r="F10" s="7">
        <v>-1396.9</v>
      </c>
      <c r="G10" s="7">
        <v>-756.3</v>
      </c>
      <c r="H10" s="9"/>
    </row>
    <row r="11" spans="2:8" ht="15.75" hidden="1" thickBot="1">
      <c r="B11" s="7"/>
      <c r="C11" s="8"/>
      <c r="D11" s="7"/>
      <c r="E11" s="7"/>
      <c r="F11" s="7"/>
      <c r="G11" s="7"/>
      <c r="H11" s="9"/>
    </row>
    <row r="12" spans="2:8" ht="15.75" thickBot="1">
      <c r="B12" s="7"/>
      <c r="C12" s="8" t="s">
        <v>54</v>
      </c>
      <c r="D12" s="7">
        <v>-185.7</v>
      </c>
      <c r="E12" s="7">
        <v>-92.1</v>
      </c>
      <c r="F12" s="7">
        <v>-193.2</v>
      </c>
      <c r="G12" s="7">
        <v>-122</v>
      </c>
      <c r="H12" s="9"/>
    </row>
    <row r="13" spans="2:8" ht="15.75" thickBot="1">
      <c r="B13" s="7"/>
      <c r="C13" s="8" t="s">
        <v>55</v>
      </c>
      <c r="D13" s="7">
        <v>27.1</v>
      </c>
      <c r="E13" s="7">
        <v>18.399999999999999</v>
      </c>
      <c r="F13" s="7">
        <v>25.6</v>
      </c>
      <c r="G13" s="7">
        <v>6.0999999999999899</v>
      </c>
      <c r="H13" s="9"/>
    </row>
    <row r="14" spans="2:8" ht="15.75" thickBot="1">
      <c r="B14" s="7"/>
      <c r="C14" s="8" t="s">
        <v>56</v>
      </c>
      <c r="D14" s="7">
        <v>-98.6</v>
      </c>
      <c r="E14" s="7">
        <v>-58.6</v>
      </c>
      <c r="F14" s="7">
        <v>-20.399999999999999</v>
      </c>
      <c r="G14" s="7">
        <v>-1.3</v>
      </c>
      <c r="H14" s="9"/>
    </row>
    <row r="15" spans="2:8" ht="15.75" thickBot="1">
      <c r="B15" s="7"/>
      <c r="C15" s="8" t="s">
        <v>57</v>
      </c>
      <c r="D15" s="7">
        <v>-30.8</v>
      </c>
      <c r="E15" s="7">
        <v>-30.4</v>
      </c>
      <c r="F15" s="7">
        <v>-7.8</v>
      </c>
      <c r="G15" s="7">
        <v>-7.8</v>
      </c>
      <c r="H15" s="9"/>
    </row>
    <row r="16" spans="2:8" ht="15.75" thickBot="1">
      <c r="B16" s="10"/>
      <c r="C16" s="6" t="s">
        <v>58</v>
      </c>
      <c r="D16" s="10">
        <f>SUM(D9:D15)</f>
        <v>-25.200000000000035</v>
      </c>
      <c r="E16" s="10">
        <f t="shared" ref="E16:G16" si="1">SUM(E9:E15)</f>
        <v>31.300000000000239</v>
      </c>
      <c r="F16" s="10">
        <f t="shared" si="1"/>
        <v>-23.200000000000077</v>
      </c>
      <c r="G16" s="10">
        <f t="shared" si="1"/>
        <v>77.800000000000182</v>
      </c>
      <c r="H16" s="9"/>
    </row>
    <row r="17" spans="2:8" ht="15.75" thickBot="1">
      <c r="B17" s="7"/>
      <c r="C17" s="8" t="s">
        <v>59</v>
      </c>
      <c r="D17" s="7">
        <v>18.600000000000001</v>
      </c>
      <c r="E17" s="7">
        <v>17.899999999999999</v>
      </c>
      <c r="F17" s="7">
        <v>8.9</v>
      </c>
      <c r="G17" s="7">
        <v>2.1</v>
      </c>
      <c r="H17" s="9"/>
    </row>
    <row r="18" spans="2:8" ht="28.35" customHeight="1" thickBot="1">
      <c r="B18" s="7"/>
      <c r="C18" s="8" t="s">
        <v>60</v>
      </c>
      <c r="D18" s="7">
        <v>0</v>
      </c>
      <c r="E18" s="7">
        <v>0</v>
      </c>
      <c r="F18" s="7">
        <v>-9.8000000000000007</v>
      </c>
      <c r="G18" s="7">
        <v>-4.5999999999999996</v>
      </c>
      <c r="H18" s="9"/>
    </row>
    <row r="19" spans="2:8" ht="15.75" thickBot="1">
      <c r="B19" s="7"/>
      <c r="C19" s="8" t="s">
        <v>61</v>
      </c>
      <c r="D19" s="7">
        <v>-205.2</v>
      </c>
      <c r="E19" s="7">
        <v>-106.5</v>
      </c>
      <c r="F19" s="7">
        <v>-63.7</v>
      </c>
      <c r="G19" s="7">
        <v>-31.4</v>
      </c>
      <c r="H19" s="9"/>
    </row>
    <row r="20" spans="2:8" ht="15.75" thickBot="1">
      <c r="B20" s="7"/>
      <c r="C20" s="8" t="s">
        <v>62</v>
      </c>
      <c r="D20" s="7">
        <v>0</v>
      </c>
      <c r="E20" s="7">
        <v>0</v>
      </c>
      <c r="F20" s="7">
        <v>0.1</v>
      </c>
      <c r="G20" s="7">
        <v>-1.5</v>
      </c>
      <c r="H20" s="9"/>
    </row>
    <row r="21" spans="2:8" ht="15.75" thickBot="1">
      <c r="B21" s="10"/>
      <c r="C21" s="6" t="s">
        <v>63</v>
      </c>
      <c r="D21" s="10">
        <f>SUM(D16:D20)</f>
        <v>-211.8</v>
      </c>
      <c r="E21" s="10">
        <f t="shared" ref="E21:G21" si="2">SUM(E16:E20)</f>
        <v>-57.299999999999763</v>
      </c>
      <c r="F21" s="10">
        <f t="shared" si="2"/>
        <v>-87.700000000000088</v>
      </c>
      <c r="G21" s="10">
        <f t="shared" si="2"/>
        <v>42.400000000000183</v>
      </c>
      <c r="H21" s="9"/>
    </row>
    <row r="22" spans="2:8" ht="15.75" thickBot="1">
      <c r="B22" s="7"/>
      <c r="C22" s="8" t="s">
        <v>64</v>
      </c>
      <c r="D22" s="11">
        <v>-2.4</v>
      </c>
      <c r="E22" s="11">
        <v>3.2</v>
      </c>
      <c r="F22" s="11">
        <v>-4.7</v>
      </c>
      <c r="G22" s="11">
        <v>-1.7</v>
      </c>
      <c r="H22" s="9"/>
    </row>
    <row r="23" spans="2:8" ht="15.75" thickBot="1">
      <c r="B23" s="10"/>
      <c r="C23" s="6" t="s">
        <v>65</v>
      </c>
      <c r="D23" s="10">
        <f>SUM(D21:D22)</f>
        <v>-214.20000000000002</v>
      </c>
      <c r="E23" s="10">
        <f t="shared" ref="E23:G23" si="3">SUM(E21:E22)</f>
        <v>-54.09999999999976</v>
      </c>
      <c r="F23" s="10">
        <f t="shared" si="3"/>
        <v>-92.400000000000091</v>
      </c>
      <c r="G23" s="10">
        <f t="shared" si="3"/>
        <v>40.70000000000018</v>
      </c>
      <c r="H23" s="9"/>
    </row>
    <row r="24" spans="2:8" ht="15.75" thickBot="1">
      <c r="B24" s="10"/>
      <c r="C24" s="6" t="s">
        <v>66</v>
      </c>
      <c r="D24" s="10"/>
      <c r="E24" s="10"/>
      <c r="F24" s="10"/>
      <c r="G24" s="10"/>
      <c r="H24" s="9"/>
    </row>
    <row r="25" spans="2:8" ht="15.75" thickBot="1">
      <c r="B25" s="10"/>
      <c r="C25" s="6" t="s">
        <v>67</v>
      </c>
      <c r="D25" s="10">
        <v>-42.5</v>
      </c>
      <c r="E25" s="10">
        <v>2.7</v>
      </c>
      <c r="F25" s="10">
        <v>27.6</v>
      </c>
      <c r="G25" s="10">
        <v>68.5</v>
      </c>
      <c r="H25" s="9"/>
    </row>
    <row r="26" spans="2:8" ht="15.75" thickBot="1">
      <c r="B26" s="10"/>
      <c r="C26" s="6" t="s">
        <v>68</v>
      </c>
      <c r="D26" s="10">
        <f>D25+D23</f>
        <v>-256.70000000000005</v>
      </c>
      <c r="E26" s="10">
        <f t="shared" ref="E26:G26" si="4">E25+E23</f>
        <v>-51.399999999999757</v>
      </c>
      <c r="F26" s="10">
        <f t="shared" si="4"/>
        <v>-64.800000000000097</v>
      </c>
      <c r="G26" s="10">
        <f t="shared" si="4"/>
        <v>109.20000000000019</v>
      </c>
      <c r="H26" s="9"/>
    </row>
    <row r="27" spans="2:8" ht="15.75" thickBot="1">
      <c r="B27" s="7"/>
      <c r="C27" s="8" t="s">
        <v>69</v>
      </c>
      <c r="D27" s="11">
        <v>-252.9</v>
      </c>
      <c r="E27" s="11">
        <v>-44.3</v>
      </c>
      <c r="F27" s="11">
        <v>-86.7</v>
      </c>
      <c r="G27" s="11">
        <v>99.2</v>
      </c>
      <c r="H27" s="9"/>
    </row>
    <row r="28" spans="2:8" ht="15.75" thickBot="1">
      <c r="B28" s="7"/>
      <c r="C28" s="8" t="s">
        <v>70</v>
      </c>
      <c r="D28" s="11">
        <v>-3.8</v>
      </c>
      <c r="E28" s="11">
        <v>-7.1</v>
      </c>
      <c r="F28" s="11">
        <v>21.9</v>
      </c>
      <c r="G28" s="11">
        <v>10</v>
      </c>
      <c r="H28" s="9"/>
    </row>
    <row r="29" spans="2:8" ht="15.75" thickBot="1">
      <c r="B29" s="10"/>
      <c r="C29" s="6" t="s">
        <v>71</v>
      </c>
      <c r="D29" s="10">
        <f>SUM(D31:D34)</f>
        <v>6.3</v>
      </c>
      <c r="E29" s="10">
        <f t="shared" ref="E29:G29" si="5">SUM(E31:E34)</f>
        <v>4.8999999999999995</v>
      </c>
      <c r="F29" s="10">
        <f t="shared" si="5"/>
        <v>3.4</v>
      </c>
      <c r="G29" s="10">
        <f t="shared" si="5"/>
        <v>4.5</v>
      </c>
      <c r="H29" s="9"/>
    </row>
    <row r="30" spans="2:8" ht="15.75" thickBot="1">
      <c r="B30" s="7"/>
      <c r="C30" s="8" t="s">
        <v>72</v>
      </c>
      <c r="D30" s="11"/>
      <c r="E30" s="11"/>
      <c r="F30" s="11"/>
      <c r="G30" s="11"/>
      <c r="H30" s="9"/>
    </row>
    <row r="31" spans="2:8" ht="15.75" thickBot="1">
      <c r="B31" s="7"/>
      <c r="C31" s="8" t="s">
        <v>73</v>
      </c>
      <c r="D31" s="11">
        <v>6.2</v>
      </c>
      <c r="E31" s="11">
        <v>4.8</v>
      </c>
      <c r="F31" s="11">
        <v>3.4</v>
      </c>
      <c r="G31" s="11">
        <v>4.5</v>
      </c>
      <c r="H31" s="9"/>
    </row>
    <row r="32" spans="2:8" ht="15.75" thickBot="1">
      <c r="B32" s="7"/>
      <c r="C32" s="8" t="s">
        <v>74</v>
      </c>
      <c r="D32" s="11"/>
      <c r="E32" s="11"/>
      <c r="F32" s="11"/>
      <c r="G32" s="11"/>
    </row>
    <row r="33" spans="2:8" ht="15.75" thickBot="1">
      <c r="B33" s="7"/>
      <c r="C33" s="8" t="s">
        <v>75</v>
      </c>
      <c r="D33" s="11">
        <v>0.1</v>
      </c>
      <c r="E33" s="11">
        <v>0.1</v>
      </c>
      <c r="F33" s="11">
        <v>0</v>
      </c>
      <c r="G33" s="11">
        <v>0</v>
      </c>
    </row>
    <row r="34" spans="2:8" ht="15.75" hidden="1" thickBot="1">
      <c r="B34" s="7"/>
      <c r="C34" s="12" t="s">
        <v>5</v>
      </c>
      <c r="D34" s="11">
        <v>0</v>
      </c>
      <c r="E34" s="11">
        <v>0</v>
      </c>
      <c r="F34" s="11">
        <v>0</v>
      </c>
      <c r="G34" s="11">
        <v>0</v>
      </c>
    </row>
    <row r="35" spans="2:8" ht="15.75" thickBot="1">
      <c r="B35" s="10"/>
      <c r="C35" s="6" t="s">
        <v>76</v>
      </c>
      <c r="D35" s="10">
        <f>SUM(D37:D40)</f>
        <v>-3.2</v>
      </c>
      <c r="E35" s="10">
        <f t="shared" ref="E35:G35" si="6">SUM(E37:E40)</f>
        <v>-7.8</v>
      </c>
      <c r="F35" s="10">
        <f t="shared" si="6"/>
        <v>-6.3000000000000007</v>
      </c>
      <c r="G35" s="10">
        <f t="shared" si="6"/>
        <v>-14.3</v>
      </c>
      <c r="H35" s="9"/>
    </row>
    <row r="36" spans="2:8" ht="15.75" thickBot="1">
      <c r="B36" s="7"/>
      <c r="C36" s="8" t="s">
        <v>72</v>
      </c>
      <c r="D36" s="11"/>
      <c r="E36" s="11"/>
      <c r="F36" s="11"/>
      <c r="G36" s="11"/>
      <c r="H36" s="9"/>
    </row>
    <row r="37" spans="2:8" ht="15.75" thickBot="1">
      <c r="B37" s="7"/>
      <c r="C37" s="8" t="s">
        <v>73</v>
      </c>
      <c r="D37" s="11">
        <v>0</v>
      </c>
      <c r="E37" s="11">
        <v>-4.5999999999999996</v>
      </c>
      <c r="F37" s="11">
        <v>-4.4000000000000004</v>
      </c>
      <c r="G37" s="11">
        <v>-4.4000000000000004</v>
      </c>
      <c r="H37" s="9"/>
    </row>
    <row r="38" spans="2:8" ht="21.75" thickBot="1">
      <c r="B38" s="7"/>
      <c r="C38" s="8" t="s">
        <v>90</v>
      </c>
      <c r="D38" s="11">
        <v>-3.2</v>
      </c>
      <c r="E38" s="11">
        <v>-3.2</v>
      </c>
      <c r="F38" s="11">
        <v>-1.9</v>
      </c>
      <c r="G38" s="11">
        <v>-9.9</v>
      </c>
      <c r="H38" s="9"/>
    </row>
    <row r="39" spans="2:8" ht="15.75" hidden="1" thickBot="1">
      <c r="B39" s="7"/>
      <c r="C39" s="8" t="s">
        <v>3</v>
      </c>
      <c r="D39" s="11"/>
      <c r="E39" s="11"/>
      <c r="F39" s="11"/>
      <c r="G39" s="11"/>
    </row>
    <row r="40" spans="2:8" ht="15.75" hidden="1" thickBot="1">
      <c r="B40" s="7"/>
      <c r="C40" s="8" t="s">
        <v>4</v>
      </c>
      <c r="D40" s="11">
        <v>0</v>
      </c>
      <c r="E40" s="11">
        <v>0</v>
      </c>
      <c r="F40" s="11">
        <v>0</v>
      </c>
      <c r="G40" s="11">
        <v>0</v>
      </c>
    </row>
    <row r="41" spans="2:8" ht="15.75" thickBot="1">
      <c r="B41" s="10"/>
      <c r="C41" s="6" t="s">
        <v>77</v>
      </c>
      <c r="D41" s="10">
        <f>D29+D35</f>
        <v>3.0999999999999996</v>
      </c>
      <c r="E41" s="10">
        <f>E29+E35</f>
        <v>-2.9000000000000004</v>
      </c>
      <c r="F41" s="10">
        <f t="shared" ref="F41:G41" si="7">F29+F35</f>
        <v>-2.9000000000000008</v>
      </c>
      <c r="G41" s="10">
        <f t="shared" si="7"/>
        <v>-9.8000000000000007</v>
      </c>
    </row>
    <row r="42" spans="2:8" ht="15.75" thickBot="1">
      <c r="B42" s="10"/>
      <c r="C42" s="6" t="s">
        <v>78</v>
      </c>
      <c r="D42" s="10">
        <v>-253.6</v>
      </c>
      <c r="E42" s="10">
        <v>-54.299999999999898</v>
      </c>
      <c r="F42" s="10">
        <f t="shared" ref="F42:G42" si="8">F26+F41</f>
        <v>-67.700000000000102</v>
      </c>
      <c r="G42" s="10">
        <f t="shared" si="8"/>
        <v>99.40000000000019</v>
      </c>
      <c r="H42" s="13"/>
    </row>
    <row r="43" spans="2:8" ht="15.75" thickBot="1">
      <c r="B43" s="7"/>
      <c r="C43" s="8" t="s">
        <v>79</v>
      </c>
      <c r="D43" s="11">
        <v>-250.1</v>
      </c>
      <c r="E43" s="11">
        <v>-46.8</v>
      </c>
      <c r="F43" s="11">
        <v>-88.9</v>
      </c>
      <c r="G43" s="11">
        <v>90.1</v>
      </c>
      <c r="H43" s="13"/>
    </row>
    <row r="44" spans="2:8" ht="15.75" thickBot="1">
      <c r="B44" s="7"/>
      <c r="C44" s="8" t="s">
        <v>80</v>
      </c>
      <c r="D44" s="11">
        <v>-204.4</v>
      </c>
      <c r="E44" s="11">
        <v>-41.7</v>
      </c>
      <c r="F44" s="11">
        <v>-110.2</v>
      </c>
      <c r="G44" s="11">
        <v>35.9</v>
      </c>
    </row>
    <row r="45" spans="2:8" ht="15.75" thickBot="1">
      <c r="B45" s="7"/>
      <c r="C45" s="8" t="s">
        <v>81</v>
      </c>
      <c r="D45" s="11">
        <v>-45.7</v>
      </c>
      <c r="E45" s="11">
        <v>-5.0999999999999996</v>
      </c>
      <c r="F45" s="11">
        <v>21.3</v>
      </c>
      <c r="G45" s="11">
        <v>54.2</v>
      </c>
    </row>
    <row r="46" spans="2:8" ht="15.75" thickBot="1">
      <c r="B46" s="7"/>
      <c r="C46" s="8" t="s">
        <v>82</v>
      </c>
      <c r="D46" s="11">
        <v>-3.5</v>
      </c>
      <c r="E46" s="11">
        <v>-7.5</v>
      </c>
      <c r="F46" s="11">
        <v>21.2</v>
      </c>
      <c r="G46" s="11">
        <v>9.3000000000000007</v>
      </c>
    </row>
    <row r="47" spans="2:8" ht="15.75" thickBot="1">
      <c r="B47" s="10"/>
      <c r="C47" s="6" t="s">
        <v>83</v>
      </c>
      <c r="D47" s="10">
        <v>54.9</v>
      </c>
      <c r="E47" s="10">
        <v>54.9</v>
      </c>
      <c r="F47" s="10">
        <v>54.9</v>
      </c>
      <c r="G47" s="10">
        <v>54.9</v>
      </c>
    </row>
    <row r="48" spans="2:8" ht="21.75" thickBot="1">
      <c r="B48" s="10"/>
      <c r="C48" s="6" t="s">
        <v>84</v>
      </c>
      <c r="D48" s="10">
        <f>ROUND(D27/D47,2)</f>
        <v>-4.6100000000000003</v>
      </c>
      <c r="E48" s="10">
        <f>ROUND(E27/E47,2)</f>
        <v>-0.81</v>
      </c>
      <c r="F48" s="10">
        <v>-1.58</v>
      </c>
      <c r="G48" s="10">
        <v>1.81</v>
      </c>
    </row>
    <row r="49" spans="2:7" ht="21.75" thickBot="1">
      <c r="B49" s="10"/>
      <c r="C49" s="6" t="s">
        <v>85</v>
      </c>
      <c r="D49" s="10">
        <f>ROUND((D23-D28)/D47,2)-0.01</f>
        <v>-3.84</v>
      </c>
      <c r="E49" s="10">
        <f>ROUND((E23-E28)/E47,2)-0.01</f>
        <v>-0.87</v>
      </c>
      <c r="F49" s="10">
        <v>-2.08</v>
      </c>
      <c r="G49" s="10">
        <v>0.56000000000000005</v>
      </c>
    </row>
    <row r="50" spans="2:7" ht="34.5" customHeight="1" thickBot="1">
      <c r="B50" s="10"/>
      <c r="C50" s="6" t="s">
        <v>86</v>
      </c>
      <c r="D50" s="10">
        <f>ROUND(D25/D47,2)</f>
        <v>-0.77</v>
      </c>
      <c r="E50" s="10">
        <f>ROUND(E25/E47,2)</f>
        <v>0.05</v>
      </c>
      <c r="F50" s="10">
        <v>0.5</v>
      </c>
      <c r="G50" s="10">
        <v>1.25</v>
      </c>
    </row>
    <row r="51" spans="2:7" ht="21.75" thickBot="1">
      <c r="B51" s="10"/>
      <c r="C51" s="6" t="s">
        <v>87</v>
      </c>
      <c r="D51" s="10">
        <f t="shared" ref="D51:E53" si="9">D48</f>
        <v>-4.6100000000000003</v>
      </c>
      <c r="E51" s="10">
        <f t="shared" si="9"/>
        <v>-0.81</v>
      </c>
      <c r="F51" s="10">
        <v>-1.58</v>
      </c>
      <c r="G51" s="10">
        <v>1.81</v>
      </c>
    </row>
    <row r="52" spans="2:7" ht="21.75" thickBot="1">
      <c r="B52" s="10"/>
      <c r="C52" s="6" t="s">
        <v>88</v>
      </c>
      <c r="D52" s="10">
        <f t="shared" si="9"/>
        <v>-3.84</v>
      </c>
      <c r="E52" s="10">
        <f t="shared" si="9"/>
        <v>-0.87</v>
      </c>
      <c r="F52" s="10">
        <v>-2.08</v>
      </c>
      <c r="G52" s="10">
        <v>0.56000000000000005</v>
      </c>
    </row>
    <row r="53" spans="2:7" ht="32.25" customHeight="1" thickBot="1">
      <c r="B53" s="10"/>
      <c r="C53" s="6" t="s">
        <v>89</v>
      </c>
      <c r="D53" s="10">
        <f t="shared" si="9"/>
        <v>-0.77</v>
      </c>
      <c r="E53" s="10">
        <f t="shared" si="9"/>
        <v>0.05</v>
      </c>
      <c r="F53" s="10">
        <v>0.5</v>
      </c>
      <c r="G53" s="10">
        <v>1.25</v>
      </c>
    </row>
    <row r="54" spans="2:7"/>
    <row r="55" spans="2:7"/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E7D8-395F-456F-B45B-C528677E838B}">
  <dimension ref="A1:G65"/>
  <sheetViews>
    <sheetView showGridLines="0" topLeftCell="A18" zoomScale="115" zoomScaleNormal="115" workbookViewId="0">
      <selection activeCell="C60" sqref="C60:C63"/>
    </sheetView>
  </sheetViews>
  <sheetFormatPr defaultColWidth="0" defaultRowHeight="15" zeroHeight="1"/>
  <cols>
    <col min="1" max="2" width="5.140625" customWidth="1"/>
    <col min="3" max="3" width="35.7109375" customWidth="1"/>
    <col min="4" max="5" width="15.7109375" style="15" customWidth="1"/>
    <col min="6" max="7" width="7.5703125" customWidth="1"/>
    <col min="8" max="16384" width="9.140625" hidden="1"/>
  </cols>
  <sheetData>
    <row r="1" spans="2:5"/>
    <row r="2" spans="2:5"/>
    <row r="3" spans="2:5" ht="15.75" thickBot="1">
      <c r="B3" s="3"/>
      <c r="C3" s="4"/>
      <c r="D3" s="16" t="s">
        <v>104</v>
      </c>
      <c r="E3" s="4" t="s">
        <v>103</v>
      </c>
    </row>
    <row r="4" spans="2:5" ht="17.850000000000001" customHeight="1" thickBot="1">
      <c r="B4" s="4"/>
      <c r="C4" s="4"/>
      <c r="D4" s="4" t="s">
        <v>96</v>
      </c>
      <c r="E4" s="4" t="s">
        <v>102</v>
      </c>
    </row>
    <row r="5" spans="2:5" ht="15.75" thickBot="1">
      <c r="B5" s="7"/>
      <c r="C5" s="8" t="s">
        <v>105</v>
      </c>
      <c r="D5" s="7">
        <v>345.7</v>
      </c>
      <c r="E5" s="7">
        <v>317.89999999999998</v>
      </c>
    </row>
    <row r="6" spans="2:5" ht="15.75" thickBot="1">
      <c r="B6" s="7"/>
      <c r="C6" s="8" t="s">
        <v>106</v>
      </c>
      <c r="D6" s="7">
        <v>204.1</v>
      </c>
      <c r="E6" s="7">
        <v>197.9</v>
      </c>
    </row>
    <row r="7" spans="2:5" ht="15.75" thickBot="1">
      <c r="B7" s="7"/>
      <c r="C7" s="8" t="s">
        <v>107</v>
      </c>
      <c r="D7" s="7">
        <v>639.20000000000005</v>
      </c>
      <c r="E7" s="7">
        <v>573.6</v>
      </c>
    </row>
    <row r="8" spans="2:5" ht="21.75" thickBot="1">
      <c r="B8" s="7"/>
      <c r="C8" s="8" t="s">
        <v>108</v>
      </c>
      <c r="D8" s="7">
        <v>644.6</v>
      </c>
      <c r="E8" s="7">
        <v>623.6</v>
      </c>
    </row>
    <row r="9" spans="2:5" ht="15.75" thickBot="1">
      <c r="B9" s="7"/>
      <c r="C9" s="8" t="s">
        <v>109</v>
      </c>
      <c r="D9" s="7">
        <v>89.5</v>
      </c>
      <c r="E9" s="7">
        <v>91.5</v>
      </c>
    </row>
    <row r="10" spans="2:5" ht="15.75" thickBot="1">
      <c r="B10" s="7"/>
      <c r="C10" s="8" t="s">
        <v>110</v>
      </c>
      <c r="D10" s="7">
        <v>1317.6</v>
      </c>
      <c r="E10" s="7">
        <v>1388.9</v>
      </c>
    </row>
    <row r="11" spans="2:5" ht="15.75" thickBot="1">
      <c r="B11" s="7"/>
      <c r="C11" s="8" t="s">
        <v>111</v>
      </c>
      <c r="D11" s="7">
        <v>179.8</v>
      </c>
      <c r="E11" s="7">
        <v>175.5</v>
      </c>
    </row>
    <row r="12" spans="2:5" ht="15.75" hidden="1" thickBot="1">
      <c r="B12" s="7"/>
      <c r="C12" s="8" t="s">
        <v>6</v>
      </c>
      <c r="D12" s="7">
        <v>0</v>
      </c>
      <c r="E12" s="7">
        <v>0</v>
      </c>
    </row>
    <row r="13" spans="2:5" ht="15.75" thickBot="1">
      <c r="B13" s="7"/>
      <c r="C13" s="8" t="s">
        <v>112</v>
      </c>
      <c r="D13" s="7">
        <v>11.2</v>
      </c>
      <c r="E13" s="7">
        <v>11.2</v>
      </c>
    </row>
    <row r="14" spans="2:5" ht="15.75" thickBot="1">
      <c r="B14" s="7"/>
      <c r="C14" s="8" t="s">
        <v>113</v>
      </c>
      <c r="D14" s="7">
        <v>0</v>
      </c>
      <c r="E14" s="7">
        <v>5.5</v>
      </c>
    </row>
    <row r="15" spans="2:5" ht="15.75" thickBot="1">
      <c r="B15" s="7"/>
      <c r="C15" s="8" t="s">
        <v>114</v>
      </c>
      <c r="D15" s="7">
        <v>0.1</v>
      </c>
      <c r="E15" s="7">
        <v>0.2</v>
      </c>
    </row>
    <row r="16" spans="2:5" ht="15.75" thickBot="1">
      <c r="B16" s="7"/>
      <c r="C16" s="8" t="s">
        <v>115</v>
      </c>
      <c r="D16" s="7">
        <v>0.9</v>
      </c>
      <c r="E16" s="7">
        <v>0.9</v>
      </c>
    </row>
    <row r="17" spans="2:5" ht="15.75" thickBot="1">
      <c r="B17" s="7"/>
      <c r="C17" s="8" t="s">
        <v>116</v>
      </c>
      <c r="D17" s="7">
        <v>6.1</v>
      </c>
      <c r="E17" s="7">
        <v>6.1</v>
      </c>
    </row>
    <row r="18" spans="2:5" ht="15.75" thickBot="1">
      <c r="B18" s="7"/>
      <c r="C18" s="8" t="s">
        <v>117</v>
      </c>
      <c r="D18" s="7">
        <v>0.2</v>
      </c>
      <c r="E18" s="7">
        <v>1</v>
      </c>
    </row>
    <row r="19" spans="2:5" ht="15.75" thickBot="1">
      <c r="B19" s="10"/>
      <c r="C19" s="6" t="s">
        <v>118</v>
      </c>
      <c r="D19" s="10">
        <v>3439</v>
      </c>
      <c r="E19" s="10">
        <f>SUM(E5:E18)</f>
        <v>3393.7999999999997</v>
      </c>
    </row>
    <row r="20" spans="2:5" ht="15.75" thickBot="1">
      <c r="B20" s="7"/>
      <c r="C20" s="8" t="s">
        <v>119</v>
      </c>
      <c r="D20" s="7">
        <v>2950.7</v>
      </c>
      <c r="E20" s="7">
        <v>2625.8</v>
      </c>
    </row>
    <row r="21" spans="2:5" ht="15.75" thickBot="1">
      <c r="B21" s="7"/>
      <c r="C21" s="8" t="s">
        <v>120</v>
      </c>
      <c r="D21" s="7">
        <v>165.8</v>
      </c>
      <c r="E21" s="7">
        <v>226.1</v>
      </c>
    </row>
    <row r="22" spans="2:5" ht="15.75" thickBot="1">
      <c r="B22" s="7"/>
      <c r="C22" s="8" t="s">
        <v>121</v>
      </c>
      <c r="D22" s="7">
        <v>39.700000000000003</v>
      </c>
      <c r="E22" s="7">
        <v>17.2</v>
      </c>
    </row>
    <row r="23" spans="2:5" ht="15.75" hidden="1" thickBot="1">
      <c r="B23" s="7"/>
      <c r="C23" s="8" t="s">
        <v>6</v>
      </c>
      <c r="D23" s="7">
        <v>0</v>
      </c>
      <c r="E23" s="7">
        <v>0</v>
      </c>
    </row>
    <row r="24" spans="2:5" ht="15.75" thickBot="1">
      <c r="B24" s="7"/>
      <c r="C24" s="8" t="s">
        <v>122</v>
      </c>
      <c r="D24" s="7">
        <v>278.39999999999998</v>
      </c>
      <c r="E24" s="7">
        <v>293.39999999999998</v>
      </c>
    </row>
    <row r="25" spans="2:5" ht="15.75" thickBot="1">
      <c r="B25" s="7"/>
      <c r="C25" s="8" t="s">
        <v>123</v>
      </c>
      <c r="D25" s="7">
        <v>710.1</v>
      </c>
      <c r="E25" s="7">
        <v>941.1</v>
      </c>
    </row>
    <row r="26" spans="2:5" ht="15.75" thickBot="1">
      <c r="B26" s="7"/>
      <c r="C26" s="8" t="s">
        <v>113</v>
      </c>
      <c r="D26" s="7">
        <v>0.5</v>
      </c>
      <c r="E26" s="7">
        <v>3.1</v>
      </c>
    </row>
    <row r="27" spans="2:5" ht="15.75" thickBot="1">
      <c r="B27" s="7"/>
      <c r="C27" s="8" t="s">
        <v>114</v>
      </c>
      <c r="D27" s="7">
        <v>0.3</v>
      </c>
      <c r="E27" s="7">
        <v>0.2</v>
      </c>
    </row>
    <row r="28" spans="2:5" ht="15.75" thickBot="1">
      <c r="B28" s="10"/>
      <c r="C28" s="6" t="s">
        <v>124</v>
      </c>
      <c r="D28" s="10">
        <v>4145.5</v>
      </c>
      <c r="E28" s="10">
        <f>SUM(E20:E27)</f>
        <v>4106.9000000000005</v>
      </c>
    </row>
    <row r="29" spans="2:5" ht="21.75" hidden="1" thickBot="1">
      <c r="B29" s="10"/>
      <c r="C29" s="6" t="s">
        <v>7</v>
      </c>
      <c r="D29" s="10">
        <v>0</v>
      </c>
      <c r="E29" s="10">
        <v>0</v>
      </c>
    </row>
    <row r="30" spans="2:5" ht="15.75" thickBot="1">
      <c r="B30" s="10"/>
      <c r="C30" s="6" t="s">
        <v>125</v>
      </c>
      <c r="D30" s="10">
        <v>7584.5</v>
      </c>
      <c r="E30" s="10">
        <f>E19+E28+E29</f>
        <v>7500.7000000000007</v>
      </c>
    </row>
    <row r="31" spans="2:5" ht="15.75" thickBot="1">
      <c r="B31" s="7"/>
      <c r="C31" s="8" t="s">
        <v>126</v>
      </c>
      <c r="D31" s="7">
        <v>1230.5</v>
      </c>
      <c r="E31" s="7">
        <v>1914.6</v>
      </c>
    </row>
    <row r="32" spans="2:5" ht="15.75" thickBot="1">
      <c r="B32" s="7"/>
      <c r="C32" s="8" t="s">
        <v>127</v>
      </c>
      <c r="D32" s="7">
        <v>40.299999999999997</v>
      </c>
      <c r="E32" s="7">
        <v>38.9</v>
      </c>
    </row>
    <row r="33" spans="2:5" ht="15.75" thickBot="1">
      <c r="B33" s="7"/>
      <c r="C33" s="8" t="s">
        <v>128</v>
      </c>
      <c r="D33" s="7">
        <v>4.8</v>
      </c>
      <c r="E33" s="7">
        <v>23.4</v>
      </c>
    </row>
    <row r="34" spans="2:5" ht="15.75" thickBot="1">
      <c r="B34" s="7"/>
      <c r="C34" s="8" t="s">
        <v>129</v>
      </c>
      <c r="D34" s="7">
        <v>13.3</v>
      </c>
      <c r="E34" s="7">
        <v>14.4</v>
      </c>
    </row>
    <row r="35" spans="2:5" ht="15.75" thickBot="1">
      <c r="B35" s="7"/>
      <c r="C35" s="8" t="s">
        <v>130</v>
      </c>
      <c r="D35" s="7">
        <v>15.3</v>
      </c>
      <c r="E35" s="7">
        <v>15.7</v>
      </c>
    </row>
    <row r="36" spans="2:5" ht="15.75" thickBot="1">
      <c r="B36" s="7"/>
      <c r="C36" s="8" t="s">
        <v>131</v>
      </c>
      <c r="D36" s="7">
        <v>1275.5999999999999</v>
      </c>
      <c r="E36" s="7">
        <v>1303.9000000000001</v>
      </c>
    </row>
    <row r="37" spans="2:5" ht="21.75" thickBot="1">
      <c r="B37" s="7"/>
      <c r="C37" s="8" t="s">
        <v>132</v>
      </c>
      <c r="D37" s="7">
        <v>60.1</v>
      </c>
      <c r="E37" s="7">
        <v>64.8</v>
      </c>
    </row>
    <row r="38" spans="2:5" ht="15.75" thickBot="1">
      <c r="B38" s="17"/>
      <c r="C38" s="8" t="s">
        <v>133</v>
      </c>
      <c r="D38" s="7">
        <v>8.8000000000000007</v>
      </c>
      <c r="E38" s="7">
        <v>34.5</v>
      </c>
    </row>
    <row r="39" spans="2:5" ht="15.75" thickBot="1">
      <c r="B39" s="10"/>
      <c r="C39" s="6" t="s">
        <v>134</v>
      </c>
      <c r="D39" s="10">
        <v>2648.7</v>
      </c>
      <c r="E39" s="10">
        <f>SUM(E31:E38)</f>
        <v>3410.2000000000007</v>
      </c>
    </row>
    <row r="40" spans="2:5" ht="15.75" thickBot="1">
      <c r="B40" s="7"/>
      <c r="C40" s="8" t="s">
        <v>126</v>
      </c>
      <c r="D40" s="7">
        <v>1335.1</v>
      </c>
      <c r="E40" s="7">
        <v>545</v>
      </c>
    </row>
    <row r="41" spans="2:5" ht="15.75" thickBot="1">
      <c r="B41" s="7"/>
      <c r="C41" s="8" t="s">
        <v>135</v>
      </c>
      <c r="D41" s="7">
        <v>1642.4</v>
      </c>
      <c r="E41" s="7">
        <v>1480.1</v>
      </c>
    </row>
    <row r="42" spans="2:5" ht="15.75" thickBot="1">
      <c r="B42" s="7"/>
      <c r="C42" s="8" t="s">
        <v>136</v>
      </c>
      <c r="D42" s="7">
        <v>512.20000000000005</v>
      </c>
      <c r="E42" s="7">
        <v>375.9</v>
      </c>
    </row>
    <row r="43" spans="2:5" ht="15.75" thickBot="1">
      <c r="B43" s="7"/>
      <c r="C43" s="8" t="s">
        <v>137</v>
      </c>
      <c r="D43" s="7">
        <v>0.3</v>
      </c>
      <c r="E43" s="7">
        <v>28.2</v>
      </c>
    </row>
    <row r="44" spans="2:5" ht="15.75" thickBot="1">
      <c r="B44" s="7"/>
      <c r="C44" s="8" t="s">
        <v>129</v>
      </c>
      <c r="D44" s="7">
        <v>16.3</v>
      </c>
      <c r="E44" s="7">
        <v>17.399999999999999</v>
      </c>
    </row>
    <row r="45" spans="2:5" ht="15.75" thickBot="1">
      <c r="B45" s="7"/>
      <c r="C45" s="8" t="s">
        <v>130</v>
      </c>
      <c r="D45" s="7">
        <v>0.6</v>
      </c>
      <c r="E45" s="7">
        <v>0.6</v>
      </c>
    </row>
    <row r="46" spans="2:5" ht="15.75" thickBot="1">
      <c r="B46" s="7"/>
      <c r="C46" s="8" t="s">
        <v>131</v>
      </c>
      <c r="D46" s="7">
        <v>471.4</v>
      </c>
      <c r="E46" s="7">
        <v>491.6</v>
      </c>
    </row>
    <row r="47" spans="2:5" ht="21.75" thickBot="1">
      <c r="B47" s="7"/>
      <c r="C47" s="8" t="s">
        <v>132</v>
      </c>
      <c r="D47" s="7">
        <v>0</v>
      </c>
      <c r="E47" s="7">
        <v>0.1</v>
      </c>
    </row>
    <row r="48" spans="2:5" ht="15.75" thickBot="1">
      <c r="B48" s="7"/>
      <c r="C48" s="8" t="s">
        <v>138</v>
      </c>
      <c r="D48" s="7">
        <v>26.8</v>
      </c>
      <c r="E48" s="7">
        <v>0</v>
      </c>
    </row>
    <row r="49" spans="2:5" ht="15.75" thickBot="1">
      <c r="B49" s="10"/>
      <c r="C49" s="6" t="s">
        <v>139</v>
      </c>
      <c r="D49" s="10">
        <v>4005.1</v>
      </c>
      <c r="E49" s="10">
        <f>SUM(E40:E47)</f>
        <v>2938.8999999999996</v>
      </c>
    </row>
    <row r="50" spans="2:5" ht="21.75" hidden="1" thickBot="1">
      <c r="B50" s="10"/>
      <c r="C50" s="6" t="s">
        <v>8</v>
      </c>
      <c r="D50" s="10">
        <v>0</v>
      </c>
      <c r="E50" s="10">
        <v>0</v>
      </c>
    </row>
    <row r="51" spans="2:5" ht="15.75" thickBot="1">
      <c r="B51" s="10"/>
      <c r="C51" s="6" t="s">
        <v>140</v>
      </c>
      <c r="D51" s="10">
        <v>6653.8</v>
      </c>
      <c r="E51" s="10">
        <f>E39+E49+E50</f>
        <v>6349.1</v>
      </c>
    </row>
    <row r="52" spans="2:5" ht="15.75" thickBot="1">
      <c r="B52" s="10"/>
      <c r="C52" s="6" t="s">
        <v>141</v>
      </c>
      <c r="D52" s="10">
        <v>930.7</v>
      </c>
      <c r="E52" s="10">
        <v>1151.5999999999999</v>
      </c>
    </row>
    <row r="53" spans="2:5" ht="15.75" thickBot="1">
      <c r="B53" s="10"/>
      <c r="C53" s="6" t="s">
        <v>142</v>
      </c>
      <c r="D53" s="18"/>
      <c r="E53" s="19"/>
    </row>
    <row r="54" spans="2:5" ht="15.75" thickBot="1">
      <c r="B54" s="7"/>
      <c r="C54" s="8" t="s">
        <v>143</v>
      </c>
      <c r="D54" s="7">
        <v>5.5</v>
      </c>
      <c r="E54" s="7">
        <v>5.5</v>
      </c>
    </row>
    <row r="55" spans="2:5" ht="24" customHeight="1" thickBot="1">
      <c r="B55" s="7"/>
      <c r="C55" s="20" t="s">
        <v>144</v>
      </c>
      <c r="D55" s="7">
        <v>1148</v>
      </c>
      <c r="E55" s="7">
        <v>1148</v>
      </c>
    </row>
    <row r="56" spans="2:5" ht="15.75" thickBot="1">
      <c r="B56" s="7"/>
      <c r="C56" s="8" t="s">
        <v>73</v>
      </c>
      <c r="D56" s="7">
        <v>19.600000000000001</v>
      </c>
      <c r="E56" s="7">
        <v>16.899999999999999</v>
      </c>
    </row>
    <row r="57" spans="2:5" ht="15.75" thickBot="1">
      <c r="B57" s="7"/>
      <c r="C57" s="8" t="s">
        <v>145</v>
      </c>
      <c r="D57" s="7">
        <v>0.1</v>
      </c>
      <c r="E57" s="7">
        <v>0.5</v>
      </c>
    </row>
    <row r="58" spans="2:5" ht="15.75" thickBot="1">
      <c r="B58" s="7"/>
      <c r="C58" s="8" t="s">
        <v>146</v>
      </c>
      <c r="D58" s="7">
        <v>1.6</v>
      </c>
      <c r="E58" s="7">
        <v>0.6</v>
      </c>
    </row>
    <row r="59" spans="2:5" ht="15.75" thickBot="1">
      <c r="B59" s="7"/>
      <c r="C59" s="8" t="s">
        <v>147</v>
      </c>
      <c r="D59" s="7">
        <v>-424.1</v>
      </c>
      <c r="E59" s="7">
        <v>-186.3</v>
      </c>
    </row>
    <row r="60" spans="2:5" ht="15.75" thickBot="1">
      <c r="B60" s="10"/>
      <c r="C60" s="6" t="s">
        <v>148</v>
      </c>
      <c r="D60" s="10">
        <v>750.7</v>
      </c>
      <c r="E60" s="10">
        <v>985.2</v>
      </c>
    </row>
    <row r="61" spans="2:5" ht="15.75" thickBot="1">
      <c r="B61" s="7"/>
      <c r="C61" s="8" t="s">
        <v>82</v>
      </c>
      <c r="D61" s="7">
        <v>180</v>
      </c>
      <c r="E61" s="7">
        <v>166.4</v>
      </c>
    </row>
    <row r="62" spans="2:5" ht="15.75" thickBot="1">
      <c r="B62" s="10"/>
      <c r="C62" s="6" t="s">
        <v>149</v>
      </c>
      <c r="D62" s="10">
        <v>930.7</v>
      </c>
      <c r="E62" s="10">
        <v>1151.5999999999999</v>
      </c>
    </row>
    <row r="63" spans="2:5" ht="15.75" thickBot="1">
      <c r="B63" s="10"/>
      <c r="C63" s="6" t="s">
        <v>150</v>
      </c>
      <c r="D63" s="10">
        <v>7584.5</v>
      </c>
      <c r="E63" s="10">
        <v>7500.7</v>
      </c>
    </row>
    <row r="64" spans="2:5"/>
    <row r="65"/>
  </sheetData>
  <mergeCells count="1">
    <mergeCell ref="D53:E53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64EB-ACAC-4772-BAEE-98DE22028870}">
  <dimension ref="A1:O54"/>
  <sheetViews>
    <sheetView showGridLines="0" tabSelected="1" zoomScale="115" zoomScaleNormal="115" workbookViewId="0">
      <selection activeCell="C51" sqref="C51:C52"/>
    </sheetView>
  </sheetViews>
  <sheetFormatPr defaultColWidth="0" defaultRowHeight="15" zeroHeight="1"/>
  <cols>
    <col min="1" max="1" width="2.140625" style="23" customWidth="1"/>
    <col min="2" max="2" width="5.140625" style="15" customWidth="1"/>
    <col min="3" max="3" width="35.85546875" customWidth="1"/>
    <col min="4" max="4" width="15.85546875" style="30" bestFit="1" customWidth="1"/>
    <col min="5" max="5" width="19" style="30" customWidth="1"/>
    <col min="6" max="6" width="16.28515625" style="30" bestFit="1" customWidth="1"/>
    <col min="7" max="7" width="16.7109375" style="30" bestFit="1" customWidth="1"/>
    <col min="8" max="8" width="8.85546875" customWidth="1"/>
    <col min="9" max="10" width="8.85546875" hidden="1"/>
    <col min="16" max="16384" width="8.85546875" hidden="1"/>
  </cols>
  <sheetData>
    <row r="1" spans="1:7">
      <c r="A1"/>
      <c r="D1" s="21"/>
      <c r="E1" s="21"/>
      <c r="F1" s="22"/>
      <c r="G1" s="22"/>
    </row>
    <row r="2" spans="1:7">
      <c r="D2" s="21"/>
      <c r="E2" s="21"/>
      <c r="F2" s="21"/>
      <c r="G2" s="21"/>
    </row>
    <row r="3" spans="1:7" ht="21.75" thickBot="1">
      <c r="B3" s="3" t="s">
        <v>0</v>
      </c>
      <c r="C3" s="4"/>
      <c r="D3" s="4" t="s">
        <v>98</v>
      </c>
      <c r="E3" s="4" t="s">
        <v>99</v>
      </c>
      <c r="F3" s="4" t="s">
        <v>100</v>
      </c>
      <c r="G3" s="4" t="s">
        <v>101</v>
      </c>
    </row>
    <row r="4" spans="1:7" ht="37.5" customHeight="1" thickBot="1">
      <c r="A4" s="24"/>
      <c r="B4" s="4"/>
      <c r="C4" s="4"/>
      <c r="D4" s="4" t="s">
        <v>96</v>
      </c>
      <c r="E4" s="4" t="s">
        <v>95</v>
      </c>
      <c r="F4" s="4" t="s">
        <v>97</v>
      </c>
      <c r="G4" s="4" t="s">
        <v>97</v>
      </c>
    </row>
    <row r="5" spans="1:7" ht="15.75" thickBot="1">
      <c r="A5" s="25"/>
      <c r="B5" s="6"/>
      <c r="C5" s="6" t="s">
        <v>63</v>
      </c>
      <c r="D5" s="10">
        <v>-250</v>
      </c>
      <c r="E5" s="10">
        <v>-54.199999999999989</v>
      </c>
      <c r="F5" s="10">
        <v>-63.6</v>
      </c>
      <c r="G5" s="10">
        <v>107.1</v>
      </c>
    </row>
    <row r="6" spans="1:7" ht="15.75" thickBot="1">
      <c r="A6" s="25"/>
      <c r="B6" s="6"/>
      <c r="C6" s="6" t="s">
        <v>151</v>
      </c>
      <c r="D6" s="10">
        <v>-211.8</v>
      </c>
      <c r="E6" s="10">
        <v>-57.300000000000011</v>
      </c>
      <c r="F6" s="10">
        <v>-87.700000000000088</v>
      </c>
      <c r="G6" s="10">
        <v>42.400000000000183</v>
      </c>
    </row>
    <row r="7" spans="1:7" ht="15.75" thickBot="1">
      <c r="A7" s="25"/>
      <c r="B7" s="6"/>
      <c r="C7" s="6" t="s">
        <v>152</v>
      </c>
      <c r="D7" s="10">
        <v>-38.200000000000003</v>
      </c>
      <c r="E7" s="10">
        <v>3.0999999999999943</v>
      </c>
      <c r="F7" s="10">
        <f>25.1+-88.7-F6</f>
        <v>24.100000000000087</v>
      </c>
      <c r="G7" s="10">
        <v>64.7</v>
      </c>
    </row>
    <row r="8" spans="1:7" ht="15.75" thickBot="1">
      <c r="A8" s="26"/>
      <c r="B8" s="27"/>
      <c r="C8" s="8" t="s">
        <v>153</v>
      </c>
      <c r="D8" s="7">
        <v>295.8</v>
      </c>
      <c r="E8" s="7">
        <v>147.80000000000001</v>
      </c>
      <c r="F8" s="7">
        <v>287.8</v>
      </c>
      <c r="G8" s="7">
        <v>151.30000000000001</v>
      </c>
    </row>
    <row r="9" spans="1:7" ht="43.5" customHeight="1" thickBot="1">
      <c r="A9" s="26"/>
      <c r="B9" s="27"/>
      <c r="C9" s="8" t="s">
        <v>154</v>
      </c>
      <c r="D9" s="7">
        <v>48.6</v>
      </c>
      <c r="E9" s="7">
        <v>10</v>
      </c>
      <c r="F9" s="7">
        <v>1.9</v>
      </c>
      <c r="G9" s="7">
        <v>-34.1</v>
      </c>
    </row>
    <row r="10" spans="1:7" ht="15.75" thickBot="1">
      <c r="A10" s="26"/>
      <c r="B10" s="27"/>
      <c r="C10" s="8" t="s">
        <v>155</v>
      </c>
      <c r="D10" s="7">
        <v>-23.9</v>
      </c>
      <c r="E10" s="7">
        <v>-26.7</v>
      </c>
      <c r="F10" s="7">
        <v>-20.6</v>
      </c>
      <c r="G10" s="7">
        <v>-24.1</v>
      </c>
    </row>
    <row r="11" spans="1:7" ht="15.75" thickBot="1">
      <c r="A11" s="26"/>
      <c r="B11" s="27"/>
      <c r="C11" s="8" t="s">
        <v>62</v>
      </c>
      <c r="D11" s="7">
        <v>0</v>
      </c>
      <c r="E11" s="7">
        <v>0</v>
      </c>
      <c r="F11" s="7">
        <v>-0.1</v>
      </c>
      <c r="G11" s="7">
        <v>1.5</v>
      </c>
    </row>
    <row r="12" spans="1:7" ht="15.75" thickBot="1">
      <c r="A12" s="26"/>
      <c r="B12" s="27"/>
      <c r="C12" s="8" t="s">
        <v>156</v>
      </c>
      <c r="D12" s="7">
        <v>148.30000000000001</v>
      </c>
      <c r="E12" s="7">
        <v>99.100000000000009</v>
      </c>
      <c r="F12" s="7">
        <v>45.4</v>
      </c>
      <c r="G12" s="7">
        <v>22.4</v>
      </c>
    </row>
    <row r="13" spans="1:7" ht="15.75" thickBot="1">
      <c r="A13" s="26"/>
      <c r="B13" s="27"/>
      <c r="C13" s="8" t="s">
        <v>157</v>
      </c>
      <c r="D13" s="7">
        <v>10.3</v>
      </c>
      <c r="E13" s="7">
        <v>-58.8</v>
      </c>
      <c r="F13" s="7">
        <v>-10.199999999999999</v>
      </c>
      <c r="G13" s="7">
        <v>-15</v>
      </c>
    </row>
    <row r="14" spans="1:7" ht="15.75" thickBot="1">
      <c r="A14" s="26"/>
      <c r="B14" s="27"/>
      <c r="C14" s="8" t="s">
        <v>158</v>
      </c>
      <c r="D14" s="7">
        <v>-59.9</v>
      </c>
      <c r="E14" s="7">
        <v>-39.200000000000003</v>
      </c>
      <c r="F14" s="7">
        <v>-69.8</v>
      </c>
      <c r="G14" s="7">
        <v>-64.3</v>
      </c>
    </row>
    <row r="15" spans="1:7" ht="15.75" thickBot="1">
      <c r="A15" s="26"/>
      <c r="B15" s="6"/>
      <c r="C15" s="6" t="s">
        <v>159</v>
      </c>
      <c r="D15" s="10">
        <f>SUM(D5,D8:D14)</f>
        <v>169.20000000000002</v>
      </c>
      <c r="E15" s="10">
        <f>SUM(E5,E8:E14)</f>
        <v>78.000000000000028</v>
      </c>
      <c r="F15" s="10">
        <f t="shared" ref="F15:G15" si="0">SUM(F5,F8:F14)</f>
        <v>170.80000000000007</v>
      </c>
      <c r="G15" s="10">
        <f t="shared" si="0"/>
        <v>144.80000000000001</v>
      </c>
    </row>
    <row r="16" spans="1:7" ht="15.75" thickBot="1">
      <c r="A16" s="26"/>
      <c r="B16" s="6"/>
      <c r="C16" s="6" t="s">
        <v>160</v>
      </c>
      <c r="D16" s="28"/>
      <c r="E16" s="28"/>
      <c r="F16" s="28"/>
      <c r="G16" s="28"/>
    </row>
    <row r="17" spans="1:7" ht="15.75" thickBot="1">
      <c r="A17" s="26"/>
      <c r="B17" s="27"/>
      <c r="C17" s="8" t="s">
        <v>161</v>
      </c>
      <c r="D17" s="7">
        <v>-353.2</v>
      </c>
      <c r="E17" s="7">
        <v>-201.79999999999998</v>
      </c>
      <c r="F17" s="7">
        <v>-264.3</v>
      </c>
      <c r="G17" s="7">
        <v>-12.200000000000017</v>
      </c>
    </row>
    <row r="18" spans="1:7" ht="15.75" thickBot="1">
      <c r="A18" s="26"/>
      <c r="B18" s="27"/>
      <c r="C18" s="8" t="s">
        <v>162</v>
      </c>
      <c r="D18" s="7">
        <v>69.3</v>
      </c>
      <c r="E18" s="7">
        <v>187.2</v>
      </c>
      <c r="F18" s="7">
        <v>-51.5</v>
      </c>
      <c r="G18" s="7">
        <v>-16.899999999999999</v>
      </c>
    </row>
    <row r="19" spans="1:7" ht="15.75" thickBot="1">
      <c r="A19" s="26"/>
      <c r="B19" s="27"/>
      <c r="C19" s="8" t="s">
        <v>163</v>
      </c>
      <c r="D19" s="7">
        <v>320.39999999999998</v>
      </c>
      <c r="E19" s="7">
        <v>277.39999999999998</v>
      </c>
      <c r="F19" s="7">
        <v>88.7</v>
      </c>
      <c r="G19" s="7">
        <v>-130.60000000000002</v>
      </c>
    </row>
    <row r="20" spans="1:7" ht="15.75" thickBot="1">
      <c r="A20" s="26"/>
      <c r="B20" s="6"/>
      <c r="C20" s="6" t="s">
        <v>164</v>
      </c>
      <c r="D20" s="10">
        <f>SUM(D15,D17:D19)</f>
        <v>205.7</v>
      </c>
      <c r="E20" s="10">
        <f>SUM(E15,E17:E19)</f>
        <v>340.8</v>
      </c>
      <c r="F20" s="10">
        <f t="shared" ref="F20:G20" si="1">SUM(F15,F17:F19)</f>
        <v>-56.29999999999994</v>
      </c>
      <c r="G20" s="10">
        <f t="shared" si="1"/>
        <v>-14.900000000000034</v>
      </c>
    </row>
    <row r="21" spans="1:7" ht="15.75" thickBot="1">
      <c r="A21" s="26"/>
      <c r="B21" s="27"/>
      <c r="C21" s="8" t="s">
        <v>165</v>
      </c>
      <c r="D21" s="7">
        <v>5.6</v>
      </c>
      <c r="E21" s="7">
        <v>5.3</v>
      </c>
      <c r="F21" s="7">
        <v>1</v>
      </c>
      <c r="G21" s="7">
        <v>-2.8</v>
      </c>
    </row>
    <row r="22" spans="1:7" ht="21.75" thickBot="1">
      <c r="A22" s="26"/>
      <c r="B22" s="27"/>
      <c r="C22" s="8" t="s">
        <v>166</v>
      </c>
      <c r="D22" s="7">
        <v>44.4</v>
      </c>
      <c r="E22" s="7">
        <v>23.599999999999998</v>
      </c>
      <c r="F22" s="7">
        <v>10.4</v>
      </c>
      <c r="G22" s="7">
        <v>7.7</v>
      </c>
    </row>
    <row r="23" spans="1:7" ht="15.75" hidden="1" thickBot="1">
      <c r="A23" s="26"/>
      <c r="B23" s="27"/>
      <c r="C23" s="29" t="s">
        <v>9</v>
      </c>
      <c r="D23" s="7"/>
      <c r="E23" s="7"/>
      <c r="F23" s="7"/>
      <c r="G23" s="7">
        <v>0</v>
      </c>
    </row>
    <row r="24" spans="1:7" ht="15.75" hidden="1" thickBot="1">
      <c r="A24" s="26"/>
      <c r="B24" s="27"/>
      <c r="C24" s="29" t="s">
        <v>10</v>
      </c>
      <c r="D24" s="7" t="s">
        <v>91</v>
      </c>
      <c r="E24" s="7"/>
      <c r="F24" s="7">
        <v>0</v>
      </c>
      <c r="G24" s="7">
        <v>0</v>
      </c>
    </row>
    <row r="25" spans="1:7" ht="21.75" thickBot="1">
      <c r="A25" s="26"/>
      <c r="B25" s="27"/>
      <c r="C25" s="8" t="s">
        <v>167</v>
      </c>
      <c r="D25" s="7">
        <v>-246</v>
      </c>
      <c r="E25" s="7">
        <v>-169.5</v>
      </c>
      <c r="F25" s="7">
        <v>-129.30000000000001</v>
      </c>
      <c r="G25" s="7">
        <v>-87.100000000000009</v>
      </c>
    </row>
    <row r="26" spans="1:7" ht="15.75" hidden="1" thickBot="1">
      <c r="A26" s="26"/>
      <c r="B26" s="27"/>
      <c r="C26" s="29" t="s">
        <v>11</v>
      </c>
      <c r="D26" s="7"/>
      <c r="E26" s="7"/>
      <c r="F26" s="7"/>
      <c r="G26" s="7">
        <v>0</v>
      </c>
    </row>
    <row r="27" spans="1:7" ht="31.5" customHeight="1" thickBot="1">
      <c r="A27" s="26"/>
      <c r="B27" s="27"/>
      <c r="C27" s="12" t="s">
        <v>176</v>
      </c>
      <c r="D27" s="7">
        <v>0</v>
      </c>
      <c r="E27" s="7">
        <v>0</v>
      </c>
      <c r="F27" s="7">
        <v>51.5</v>
      </c>
      <c r="G27" s="7">
        <v>51.5</v>
      </c>
    </row>
    <row r="28" spans="1:7" ht="15.75" hidden="1" thickBot="1">
      <c r="A28" s="26"/>
      <c r="B28" s="27"/>
      <c r="C28" s="29" t="s">
        <v>12</v>
      </c>
      <c r="D28" s="7"/>
      <c r="E28" s="7"/>
      <c r="F28" s="7"/>
      <c r="G28" s="7">
        <v>0</v>
      </c>
    </row>
    <row r="29" spans="1:7" ht="15.75" hidden="1" thickBot="1">
      <c r="A29" s="26"/>
      <c r="B29" s="27"/>
      <c r="C29" s="29" t="s">
        <v>13</v>
      </c>
      <c r="D29" s="7"/>
      <c r="E29" s="7"/>
      <c r="F29" s="7"/>
      <c r="G29" s="7">
        <v>0</v>
      </c>
    </row>
    <row r="30" spans="1:7" ht="14.25" customHeight="1" thickBot="1">
      <c r="A30" s="26"/>
      <c r="B30" s="27"/>
      <c r="C30" s="8" t="s">
        <v>168</v>
      </c>
      <c r="D30" s="7">
        <v>-3</v>
      </c>
      <c r="E30" s="7">
        <f>D30</f>
        <v>-3</v>
      </c>
      <c r="F30" s="7">
        <v>0</v>
      </c>
      <c r="G30" s="7">
        <v>0</v>
      </c>
    </row>
    <row r="31" spans="1:7" ht="21.75" hidden="1" thickBot="1">
      <c r="A31" s="26"/>
      <c r="B31" s="27"/>
      <c r="C31" s="29" t="s">
        <v>14</v>
      </c>
      <c r="D31" s="7"/>
      <c r="E31" s="7"/>
      <c r="F31" s="7"/>
      <c r="G31" s="7">
        <v>0</v>
      </c>
    </row>
    <row r="32" spans="1:7" ht="15.75" thickBot="1">
      <c r="A32" s="26"/>
      <c r="B32" s="6"/>
      <c r="C32" s="6" t="s">
        <v>169</v>
      </c>
      <c r="D32" s="10">
        <f>SUM(D21:D31)</f>
        <v>-199</v>
      </c>
      <c r="E32" s="10">
        <f>SUM(E21:E31)</f>
        <v>-143.6</v>
      </c>
      <c r="F32" s="10">
        <f t="shared" ref="F32:G32" si="2">SUM(F21:F31)</f>
        <v>-66.400000000000006</v>
      </c>
      <c r="G32" s="10">
        <f t="shared" si="2"/>
        <v>-30.700000000000003</v>
      </c>
    </row>
    <row r="33" spans="1:7" ht="17.25" customHeight="1" thickBot="1">
      <c r="A33" s="26"/>
      <c r="B33" s="27"/>
      <c r="C33" s="8" t="s">
        <v>170</v>
      </c>
      <c r="D33" s="7">
        <v>67.400000000000006</v>
      </c>
      <c r="E33" s="7">
        <v>67.400000000000006</v>
      </c>
      <c r="F33" s="7">
        <v>919.8</v>
      </c>
      <c r="G33" s="7">
        <v>848.59999999999991</v>
      </c>
    </row>
    <row r="34" spans="1:7" ht="15.75" hidden="1" thickBot="1">
      <c r="A34" s="26"/>
      <c r="B34" s="27"/>
      <c r="C34" s="29" t="s">
        <v>15</v>
      </c>
      <c r="D34" s="7"/>
      <c r="E34" s="7"/>
      <c r="F34" s="7"/>
      <c r="G34" s="7"/>
    </row>
    <row r="35" spans="1:7" ht="15.75" thickBot="1">
      <c r="A35" s="26"/>
      <c r="B35" s="27"/>
      <c r="C35" s="12" t="s">
        <v>171</v>
      </c>
      <c r="D35" s="7">
        <v>0</v>
      </c>
      <c r="E35" s="7">
        <v>0</v>
      </c>
      <c r="F35" s="7">
        <v>-10.199999999999999</v>
      </c>
      <c r="G35" s="7">
        <v>0.30000000000000071</v>
      </c>
    </row>
    <row r="36" spans="1:7" ht="15.75" thickBot="1">
      <c r="A36" s="26"/>
      <c r="B36" s="27"/>
      <c r="C36" s="8" t="s">
        <v>172</v>
      </c>
      <c r="D36" s="7">
        <v>-28.3</v>
      </c>
      <c r="E36" s="7">
        <v>38</v>
      </c>
      <c r="F36" s="7">
        <v>-878.9</v>
      </c>
      <c r="G36" s="7">
        <v>-840.5</v>
      </c>
    </row>
    <row r="37" spans="1:7" ht="15.75" hidden="1" thickBot="1">
      <c r="A37" s="26"/>
      <c r="B37" s="27"/>
      <c r="C37" s="29" t="s">
        <v>16</v>
      </c>
      <c r="D37" s="7"/>
      <c r="E37" s="7"/>
      <c r="F37" s="7"/>
      <c r="G37" s="7">
        <v>0</v>
      </c>
    </row>
    <row r="38" spans="1:7" ht="15.75" thickBot="1">
      <c r="A38" s="26"/>
      <c r="B38" s="27"/>
      <c r="C38" s="8" t="s">
        <v>173</v>
      </c>
      <c r="D38" s="7">
        <v>-217.2</v>
      </c>
      <c r="E38" s="7">
        <v>-61.699999999999989</v>
      </c>
      <c r="F38" s="7">
        <v>-172.7</v>
      </c>
      <c r="G38" s="7">
        <v>-88.299999999999983</v>
      </c>
    </row>
    <row r="39" spans="1:7" ht="15.75" thickBot="1">
      <c r="A39" s="26"/>
      <c r="B39" s="27"/>
      <c r="C39" s="8" t="s">
        <v>174</v>
      </c>
      <c r="D39" s="7">
        <v>-83.6</v>
      </c>
      <c r="E39" s="7">
        <v>-54.499999999999993</v>
      </c>
      <c r="F39" s="7">
        <v>-41.8</v>
      </c>
      <c r="G39" s="7">
        <v>-26.699999999999996</v>
      </c>
    </row>
    <row r="40" spans="1:7" ht="15.75" thickBot="1">
      <c r="A40" s="26"/>
      <c r="B40" s="27"/>
      <c r="C40" s="8" t="s">
        <v>175</v>
      </c>
      <c r="D40" s="7">
        <v>24</v>
      </c>
      <c r="E40" s="7">
        <v>24</v>
      </c>
      <c r="F40" s="7">
        <v>0</v>
      </c>
      <c r="G40" s="7">
        <v>0</v>
      </c>
    </row>
    <row r="41" spans="1:7" ht="15.75" hidden="1" thickBot="1">
      <c r="A41" s="26"/>
      <c r="B41" s="27"/>
      <c r="C41" s="29" t="s">
        <v>17</v>
      </c>
      <c r="D41" s="7"/>
      <c r="E41" s="7"/>
      <c r="F41" s="7"/>
      <c r="G41" s="7">
        <v>0</v>
      </c>
    </row>
    <row r="42" spans="1:7" ht="15.75" thickBot="1">
      <c r="A42" s="26"/>
      <c r="B42" s="27"/>
      <c r="C42" s="12" t="s">
        <v>177</v>
      </c>
      <c r="D42" s="7">
        <v>0</v>
      </c>
      <c r="E42" s="7">
        <v>0</v>
      </c>
      <c r="F42" s="7">
        <v>-360</v>
      </c>
      <c r="G42" s="7">
        <v>-360</v>
      </c>
    </row>
    <row r="43" spans="1:7" ht="25.5" customHeight="1" thickBot="1">
      <c r="A43" s="26"/>
      <c r="B43" s="27"/>
      <c r="C43" s="12" t="s">
        <v>178</v>
      </c>
      <c r="D43" s="7">
        <v>0</v>
      </c>
      <c r="E43" s="7">
        <v>0</v>
      </c>
      <c r="F43" s="7">
        <v>1000</v>
      </c>
      <c r="G43" s="7">
        <v>1000</v>
      </c>
    </row>
    <row r="44" spans="1:7" ht="15.75" hidden="1" thickBot="1">
      <c r="A44" s="26"/>
      <c r="B44" s="27"/>
      <c r="C44" s="29" t="s">
        <v>18</v>
      </c>
      <c r="D44" s="7"/>
      <c r="E44" s="7"/>
      <c r="F44" s="7"/>
      <c r="G44" s="7">
        <v>0</v>
      </c>
    </row>
    <row r="45" spans="1:7" ht="15.75" hidden="1" thickBot="1">
      <c r="A45" s="26"/>
      <c r="B45" s="27"/>
      <c r="C45" s="29" t="s">
        <v>19</v>
      </c>
      <c r="D45" s="7"/>
      <c r="E45" s="7"/>
      <c r="F45" s="7"/>
      <c r="G45" s="7"/>
    </row>
    <row r="46" spans="1:7" ht="15.75" thickBot="1">
      <c r="A46" s="26"/>
      <c r="B46" s="6"/>
      <c r="C46" s="6" t="s">
        <v>179</v>
      </c>
      <c r="D46" s="10">
        <f>SUM(D33:D45)</f>
        <v>-237.69999999999993</v>
      </c>
      <c r="E46" s="10">
        <f>SUM(E33:E45)</f>
        <v>13.200000000000024</v>
      </c>
      <c r="F46" s="10">
        <f t="shared" ref="F46:G46" si="3">SUM(F33:F45)</f>
        <v>456.19999999999993</v>
      </c>
      <c r="G46" s="10">
        <f t="shared" si="3"/>
        <v>533.39999999999986</v>
      </c>
    </row>
    <row r="47" spans="1:7" ht="15.75" thickBot="1">
      <c r="A47" s="26"/>
      <c r="B47" s="6"/>
      <c r="C47" s="6" t="s">
        <v>180</v>
      </c>
      <c r="D47" s="10">
        <v>-231</v>
      </c>
      <c r="E47" s="10">
        <v>210.39999999999998</v>
      </c>
      <c r="F47" s="10">
        <v>333.5</v>
      </c>
      <c r="G47" s="10">
        <v>487.8</v>
      </c>
    </row>
    <row r="48" spans="1:7" ht="15.75" thickBot="1">
      <c r="A48" s="26"/>
      <c r="B48" s="27"/>
      <c r="C48" s="8" t="s">
        <v>181</v>
      </c>
      <c r="D48" s="7">
        <v>-231</v>
      </c>
      <c r="E48" s="7">
        <v>210.39999999999998</v>
      </c>
      <c r="F48" s="7">
        <v>333.5</v>
      </c>
      <c r="G48" s="7">
        <v>487.7</v>
      </c>
    </row>
    <row r="49" spans="1:7" ht="15.75" thickBot="1">
      <c r="A49" s="26"/>
      <c r="B49" s="27"/>
      <c r="C49" s="8" t="s">
        <v>182</v>
      </c>
      <c r="D49" s="7">
        <v>0</v>
      </c>
      <c r="E49" s="7">
        <v>5.9</v>
      </c>
      <c r="F49" s="7">
        <v>0</v>
      </c>
      <c r="G49" s="7">
        <v>0</v>
      </c>
    </row>
    <row r="50" spans="1:7" ht="21.75" hidden="1" thickBot="1">
      <c r="A50" s="26"/>
      <c r="B50" s="27"/>
      <c r="C50" s="29" t="s">
        <v>20</v>
      </c>
      <c r="D50" s="7"/>
      <c r="E50" s="7"/>
      <c r="F50" s="7"/>
      <c r="G50" s="7">
        <v>-0.1</v>
      </c>
    </row>
    <row r="51" spans="1:7" ht="15.75" thickBot="1">
      <c r="A51" s="26"/>
      <c r="B51" s="6"/>
      <c r="C51" s="6" t="s">
        <v>183</v>
      </c>
      <c r="D51" s="10">
        <v>941.1</v>
      </c>
      <c r="E51" s="10">
        <v>493.8</v>
      </c>
      <c r="F51" s="10">
        <v>458.7</v>
      </c>
      <c r="G51" s="10">
        <v>304.5</v>
      </c>
    </row>
    <row r="52" spans="1:7" ht="15.75" thickBot="1">
      <c r="A52" s="26"/>
      <c r="B52" s="6"/>
      <c r="C52" s="6" t="s">
        <v>184</v>
      </c>
      <c r="D52" s="10">
        <v>710.1</v>
      </c>
      <c r="E52" s="10">
        <v>710.1</v>
      </c>
      <c r="F52" s="10">
        <v>792.2</v>
      </c>
      <c r="G52" s="10">
        <f>G47+G51</f>
        <v>792.3</v>
      </c>
    </row>
    <row r="53" spans="1:7"/>
    <row r="54" spans="1:7"/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3610-4600-430A-957F-500AA3C2CCA4}">
  <dimension ref="A1:BA64"/>
  <sheetViews>
    <sheetView showGridLines="0" topLeftCell="C1" zoomScale="115" zoomScaleNormal="115" workbookViewId="0">
      <selection activeCell="D23" sqref="D23"/>
    </sheetView>
  </sheetViews>
  <sheetFormatPr defaultColWidth="0" defaultRowHeight="15" zeroHeight="1" outlineLevelCol="1"/>
  <cols>
    <col min="1" max="1" width="13" style="31" hidden="1" customWidth="1" outlineLevel="1"/>
    <col min="2" max="2" width="9" style="31" hidden="1" customWidth="1" outlineLevel="1"/>
    <col min="3" max="3" width="5.28515625" style="31" customWidth="1" collapsed="1"/>
    <col min="4" max="4" width="47.7109375" style="32" customWidth="1"/>
    <col min="5" max="5" width="7.7109375" style="31" customWidth="1"/>
    <col min="6" max="6" width="10" style="31" customWidth="1"/>
    <col min="7" max="7" width="9.7109375" style="31" customWidth="1"/>
    <col min="8" max="8" width="16.28515625" style="31" customWidth="1"/>
    <col min="9" max="10" width="12.5703125" style="31" customWidth="1"/>
    <col min="11" max="11" width="13.140625" style="31" customWidth="1"/>
    <col min="12" max="12" width="8.7109375" style="31" customWidth="1"/>
    <col min="13" max="13" width="13.7109375" style="31" customWidth="1"/>
    <col min="14" max="53" width="13.7109375" style="31" hidden="1"/>
    <col min="54" max="16384" width="8.85546875" style="31" hidden="1"/>
  </cols>
  <sheetData>
    <row r="1" spans="1:12">
      <c r="D1" s="31"/>
      <c r="E1" s="32"/>
      <c r="F1" s="33"/>
      <c r="G1" s="33"/>
      <c r="H1" s="33"/>
      <c r="I1" s="33"/>
      <c r="J1" s="33"/>
      <c r="K1" s="33"/>
      <c r="L1" s="33"/>
    </row>
    <row r="2" spans="1:12">
      <c r="E2" s="33"/>
      <c r="F2" s="33"/>
      <c r="G2" s="33"/>
      <c r="H2" s="33"/>
      <c r="I2" s="33"/>
      <c r="J2" s="33"/>
      <c r="K2" s="33"/>
      <c r="L2" s="33"/>
    </row>
    <row r="3" spans="1:12" ht="30" thickBot="1">
      <c r="D3" s="34" t="s">
        <v>96</v>
      </c>
      <c r="E3" s="35" t="s">
        <v>185</v>
      </c>
      <c r="F3" s="35" t="s">
        <v>186</v>
      </c>
      <c r="G3" s="35" t="s">
        <v>187</v>
      </c>
      <c r="H3" s="35" t="s">
        <v>188</v>
      </c>
      <c r="I3" s="35" t="s">
        <v>189</v>
      </c>
      <c r="J3" s="35" t="s">
        <v>190</v>
      </c>
      <c r="K3" s="36" t="s">
        <v>191</v>
      </c>
      <c r="L3" s="36" t="s">
        <v>149</v>
      </c>
    </row>
    <row r="4" spans="1:12" ht="15" customHeight="1" thickBot="1">
      <c r="D4" s="34"/>
      <c r="E4" s="37" t="s">
        <v>192</v>
      </c>
      <c r="F4" s="38"/>
      <c r="G4" s="38"/>
      <c r="H4" s="38"/>
      <c r="I4" s="38"/>
      <c r="J4" s="38"/>
      <c r="K4" s="39"/>
      <c r="L4" s="39"/>
    </row>
    <row r="5" spans="1:12" ht="15.75" thickBot="1">
      <c r="A5" s="31">
        <v>700</v>
      </c>
      <c r="B5" s="31" t="s">
        <v>2</v>
      </c>
      <c r="D5" s="6" t="s">
        <v>193</v>
      </c>
      <c r="E5" s="10">
        <v>5.5</v>
      </c>
      <c r="F5" s="10">
        <v>1148</v>
      </c>
      <c r="G5" s="10">
        <v>-186.3</v>
      </c>
      <c r="H5" s="10">
        <v>16.899999999999999</v>
      </c>
      <c r="I5" s="10">
        <v>0.5</v>
      </c>
      <c r="J5" s="10">
        <v>0.6</v>
      </c>
      <c r="K5" s="10">
        <v>166.4</v>
      </c>
      <c r="L5" s="10">
        <v>1151.5999999999999</v>
      </c>
    </row>
    <row r="6" spans="1:12" ht="15.75" thickBot="1">
      <c r="A6" s="31">
        <v>710</v>
      </c>
      <c r="B6" s="31" t="s">
        <v>2</v>
      </c>
      <c r="D6" s="8" t="s">
        <v>194</v>
      </c>
      <c r="E6" s="7">
        <v>0</v>
      </c>
      <c r="F6" s="7">
        <v>0</v>
      </c>
      <c r="G6" s="7">
        <v>-256.7</v>
      </c>
      <c r="H6" s="7">
        <v>0</v>
      </c>
      <c r="I6" s="7">
        <v>0</v>
      </c>
      <c r="J6" s="7">
        <v>0</v>
      </c>
      <c r="K6" s="7">
        <v>0</v>
      </c>
      <c r="L6" s="7">
        <v>-256.7</v>
      </c>
    </row>
    <row r="7" spans="1:12" ht="15.75" thickBot="1">
      <c r="A7" s="31">
        <v>711</v>
      </c>
      <c r="B7" s="31" t="s">
        <v>2</v>
      </c>
      <c r="D7" s="8" t="s">
        <v>195</v>
      </c>
      <c r="E7" s="7">
        <v>0</v>
      </c>
      <c r="F7" s="7">
        <v>0</v>
      </c>
      <c r="G7" s="7">
        <v>3.8</v>
      </c>
      <c r="H7" s="7">
        <v>0</v>
      </c>
      <c r="I7" s="7">
        <v>0</v>
      </c>
      <c r="J7" s="7">
        <v>0</v>
      </c>
      <c r="K7" s="7">
        <v>-3.8</v>
      </c>
      <c r="L7" s="7">
        <v>0</v>
      </c>
    </row>
    <row r="8" spans="1:12" ht="15.75" thickBot="1">
      <c r="D8" s="8" t="s">
        <v>145</v>
      </c>
      <c r="E8" s="7">
        <v>0</v>
      </c>
      <c r="F8" s="7">
        <v>0</v>
      </c>
      <c r="G8" s="7">
        <v>0</v>
      </c>
      <c r="H8" s="7">
        <v>0</v>
      </c>
      <c r="I8" s="7">
        <v>0.1</v>
      </c>
      <c r="J8" s="7">
        <v>0</v>
      </c>
      <c r="K8" s="7">
        <v>0</v>
      </c>
      <c r="L8" s="7">
        <v>0.1</v>
      </c>
    </row>
    <row r="9" spans="1:12" ht="15.75" hidden="1" thickBot="1">
      <c r="D9" s="8" t="s">
        <v>21</v>
      </c>
      <c r="E9" s="7"/>
      <c r="F9" s="7"/>
      <c r="G9" s="7"/>
      <c r="H9" s="7"/>
      <c r="I9" s="7"/>
      <c r="J9" s="7"/>
      <c r="K9" s="7"/>
      <c r="L9" s="7"/>
    </row>
    <row r="10" spans="1:12" ht="15.75" thickBot="1">
      <c r="A10" s="31">
        <v>720</v>
      </c>
      <c r="B10" s="31" t="s">
        <v>2</v>
      </c>
      <c r="D10" s="8" t="s">
        <v>196</v>
      </c>
      <c r="E10" s="7">
        <v>0</v>
      </c>
      <c r="F10" s="7">
        <v>0</v>
      </c>
      <c r="G10" s="7">
        <v>0</v>
      </c>
      <c r="H10" s="7">
        <v>5.9</v>
      </c>
      <c r="I10" s="7">
        <v>0</v>
      </c>
      <c r="J10" s="7">
        <v>0</v>
      </c>
      <c r="K10" s="7">
        <v>0.3</v>
      </c>
      <c r="L10" s="7">
        <v>6.2</v>
      </c>
    </row>
    <row r="11" spans="1:12" ht="21.75" thickBot="1">
      <c r="A11" s="31">
        <v>730</v>
      </c>
      <c r="B11" s="31" t="s">
        <v>2</v>
      </c>
      <c r="D11" s="8" t="s">
        <v>197</v>
      </c>
      <c r="E11" s="7">
        <v>0</v>
      </c>
      <c r="F11" s="7">
        <v>0</v>
      </c>
      <c r="G11" s="7">
        <v>0</v>
      </c>
      <c r="H11" s="7">
        <v>-3.2</v>
      </c>
      <c r="I11" s="7">
        <v>0</v>
      </c>
      <c r="J11" s="7">
        <v>0</v>
      </c>
      <c r="K11" s="7">
        <v>0</v>
      </c>
      <c r="L11" s="7">
        <v>-3.2</v>
      </c>
    </row>
    <row r="12" spans="1:12" ht="19.5" customHeight="1" thickBot="1">
      <c r="A12" s="31">
        <v>745</v>
      </c>
      <c r="B12" s="31" t="s">
        <v>2</v>
      </c>
      <c r="D12" s="6" t="s">
        <v>198</v>
      </c>
      <c r="E12" s="10">
        <f>SUM(E6:E11)</f>
        <v>0</v>
      </c>
      <c r="F12" s="10">
        <f t="shared" ref="F12:L12" si="0">SUM(F6:F11)</f>
        <v>0</v>
      </c>
      <c r="G12" s="10">
        <f t="shared" si="0"/>
        <v>-252.89999999999998</v>
      </c>
      <c r="H12" s="10">
        <f t="shared" si="0"/>
        <v>2.7</v>
      </c>
      <c r="I12" s="10">
        <f t="shared" si="0"/>
        <v>0.1</v>
      </c>
      <c r="J12" s="10">
        <f t="shared" si="0"/>
        <v>0</v>
      </c>
      <c r="K12" s="10">
        <f t="shared" si="0"/>
        <v>-3.5</v>
      </c>
      <c r="L12" s="10">
        <f t="shared" si="0"/>
        <v>-253.59999999999997</v>
      </c>
    </row>
    <row r="13" spans="1:12" ht="15.75" hidden="1" thickBot="1">
      <c r="D13" s="8" t="s">
        <v>22</v>
      </c>
      <c r="E13" s="7"/>
      <c r="F13" s="7"/>
      <c r="G13" s="7"/>
      <c r="H13" s="7"/>
      <c r="I13" s="7"/>
      <c r="J13" s="7"/>
      <c r="K13" s="7"/>
      <c r="L13" s="7"/>
    </row>
    <row r="14" spans="1:12" ht="17.25" customHeight="1" thickBot="1">
      <c r="A14" s="31" t="s">
        <v>23</v>
      </c>
      <c r="D14" s="8" t="s">
        <v>199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-0.6</v>
      </c>
      <c r="K14" s="7">
        <v>9.3000000000000007</v>
      </c>
      <c r="L14" s="7">
        <v>8.6999999999999993</v>
      </c>
    </row>
    <row r="15" spans="1:12" ht="32.25" thickBot="1">
      <c r="D15" s="8" t="s">
        <v>200</v>
      </c>
      <c r="E15" s="7">
        <v>0</v>
      </c>
      <c r="F15" s="7">
        <v>0</v>
      </c>
      <c r="G15" s="7">
        <v>16.2</v>
      </c>
      <c r="H15" s="7">
        <v>0</v>
      </c>
      <c r="I15" s="7">
        <v>0</v>
      </c>
      <c r="J15" s="7">
        <v>0</v>
      </c>
      <c r="K15" s="7">
        <v>7.8</v>
      </c>
      <c r="L15" s="7">
        <v>24</v>
      </c>
    </row>
    <row r="16" spans="1:12" ht="15.75" thickBot="1">
      <c r="D16" s="8" t="s">
        <v>201</v>
      </c>
      <c r="E16" s="7">
        <v>0</v>
      </c>
      <c r="F16" s="7">
        <v>0</v>
      </c>
      <c r="G16" s="7">
        <v>-1.1000000000000001</v>
      </c>
      <c r="H16" s="7">
        <v>0</v>
      </c>
      <c r="I16" s="7">
        <v>-0.5</v>
      </c>
      <c r="J16" s="7">
        <v>1.6</v>
      </c>
      <c r="K16" s="7">
        <v>0</v>
      </c>
      <c r="L16" s="7">
        <v>0</v>
      </c>
    </row>
    <row r="17" spans="4:12" ht="15.75" hidden="1" thickBot="1">
      <c r="D17" s="8" t="s">
        <v>24</v>
      </c>
      <c r="E17" s="7"/>
      <c r="F17" s="7"/>
      <c r="G17" s="7"/>
      <c r="H17" s="7"/>
      <c r="I17" s="7"/>
      <c r="J17" s="7"/>
      <c r="K17" s="7"/>
      <c r="L17" s="7"/>
    </row>
    <row r="18" spans="4:12" ht="15.75" hidden="1" thickBot="1">
      <c r="D18" s="8" t="s">
        <v>25</v>
      </c>
      <c r="E18" s="7"/>
      <c r="F18" s="7"/>
      <c r="G18" s="7"/>
      <c r="H18" s="7"/>
      <c r="I18" s="7"/>
      <c r="J18" s="7"/>
      <c r="K18" s="7"/>
      <c r="L18" s="7"/>
    </row>
    <row r="19" spans="4:12" ht="21" hidden="1" customHeight="1" thickBot="1">
      <c r="D19" s="8" t="s">
        <v>26</v>
      </c>
      <c r="E19" s="7"/>
      <c r="F19" s="7"/>
      <c r="G19" s="7"/>
      <c r="H19" s="7"/>
      <c r="I19" s="7"/>
      <c r="J19" s="7"/>
      <c r="K19" s="7"/>
      <c r="L19" s="7"/>
    </row>
    <row r="20" spans="4:12" ht="21.75" hidden="1" thickBot="1">
      <c r="D20" s="8" t="s">
        <v>27</v>
      </c>
      <c r="E20" s="7"/>
      <c r="F20" s="7"/>
      <c r="G20" s="7"/>
      <c r="H20" s="7"/>
      <c r="I20" s="7"/>
      <c r="J20" s="7"/>
      <c r="K20" s="7"/>
      <c r="L20" s="7"/>
    </row>
    <row r="21" spans="4:12" ht="15.75" hidden="1" thickBot="1">
      <c r="D21" s="8" t="s">
        <v>28</v>
      </c>
      <c r="E21" s="7"/>
      <c r="F21" s="7"/>
      <c r="G21" s="7"/>
      <c r="H21" s="7"/>
      <c r="I21" s="7"/>
      <c r="J21" s="7"/>
      <c r="K21" s="7"/>
      <c r="L21" s="7"/>
    </row>
    <row r="22" spans="4:12" ht="15.75" thickBot="1">
      <c r="D22" s="6" t="s">
        <v>202</v>
      </c>
      <c r="E22" s="10">
        <f>SUM(E14:E21)</f>
        <v>0</v>
      </c>
      <c r="F22" s="10">
        <f t="shared" ref="F22:L22" si="1">SUM(F14:F21)</f>
        <v>0</v>
      </c>
      <c r="G22" s="10">
        <f t="shared" si="1"/>
        <v>15.1</v>
      </c>
      <c r="H22" s="10">
        <f t="shared" si="1"/>
        <v>0</v>
      </c>
      <c r="I22" s="10">
        <f t="shared" si="1"/>
        <v>-0.5</v>
      </c>
      <c r="J22" s="10">
        <f t="shared" si="1"/>
        <v>1</v>
      </c>
      <c r="K22" s="10">
        <f t="shared" si="1"/>
        <v>17.100000000000001</v>
      </c>
      <c r="L22" s="10">
        <f t="shared" si="1"/>
        <v>32.700000000000003</v>
      </c>
    </row>
    <row r="23" spans="4:12" ht="15.75" thickBot="1">
      <c r="D23" s="6" t="s">
        <v>203</v>
      </c>
      <c r="E23" s="10">
        <f>E22+E12+E5</f>
        <v>5.5</v>
      </c>
      <c r="F23" s="10">
        <f t="shared" ref="F23:L23" si="2">F22+F12+F5</f>
        <v>1148</v>
      </c>
      <c r="G23" s="10">
        <f t="shared" si="2"/>
        <v>-424.1</v>
      </c>
      <c r="H23" s="10">
        <f t="shared" si="2"/>
        <v>19.599999999999998</v>
      </c>
      <c r="I23" s="10">
        <f t="shared" si="2"/>
        <v>9.9999999999999978E-2</v>
      </c>
      <c r="J23" s="10">
        <f t="shared" si="2"/>
        <v>1.6</v>
      </c>
      <c r="K23" s="10">
        <f t="shared" si="2"/>
        <v>180</v>
      </c>
      <c r="L23" s="10">
        <f t="shared" si="2"/>
        <v>930.69999999999993</v>
      </c>
    </row>
    <row r="24" spans="4:12">
      <c r="D24" s="41"/>
      <c r="E24" s="40"/>
      <c r="F24" s="40"/>
      <c r="G24" s="40"/>
      <c r="H24" s="40"/>
      <c r="I24" s="40"/>
      <c r="J24" s="40"/>
      <c r="K24" s="40"/>
      <c r="L24" s="40"/>
    </row>
    <row r="25" spans="4:12">
      <c r="D25" s="41"/>
      <c r="E25" s="40"/>
      <c r="F25" s="40"/>
      <c r="G25" s="40"/>
      <c r="H25" s="40"/>
      <c r="I25" s="40"/>
      <c r="J25" s="40"/>
      <c r="K25" s="40"/>
      <c r="L25" s="40"/>
    </row>
    <row r="26" spans="4:12">
      <c r="D26" s="41"/>
      <c r="E26" s="40"/>
      <c r="F26" s="40"/>
      <c r="G26" s="40"/>
      <c r="H26" s="40"/>
      <c r="I26" s="40"/>
      <c r="J26" s="40"/>
      <c r="K26" s="40"/>
      <c r="L26" s="40"/>
    </row>
    <row r="27" spans="4:12" ht="30" thickBot="1">
      <c r="D27" s="34" t="s">
        <v>102</v>
      </c>
      <c r="E27" s="35" t="s">
        <v>185</v>
      </c>
      <c r="F27" s="35" t="s">
        <v>186</v>
      </c>
      <c r="G27" s="35" t="s">
        <v>187</v>
      </c>
      <c r="H27" s="35" t="s">
        <v>188</v>
      </c>
      <c r="I27" s="35" t="s">
        <v>189</v>
      </c>
      <c r="J27" s="35" t="s">
        <v>190</v>
      </c>
      <c r="K27" s="36" t="s">
        <v>191</v>
      </c>
      <c r="L27" s="36" t="s">
        <v>149</v>
      </c>
    </row>
    <row r="28" spans="4:12" ht="15" customHeight="1" thickBot="1">
      <c r="D28" s="34"/>
      <c r="E28" s="37" t="s">
        <v>192</v>
      </c>
      <c r="F28" s="38"/>
      <c r="G28" s="38"/>
      <c r="H28" s="38"/>
      <c r="I28" s="38"/>
      <c r="J28" s="38"/>
      <c r="K28" s="39"/>
      <c r="L28" s="39"/>
    </row>
    <row r="29" spans="4:12" ht="15.75" thickBot="1">
      <c r="D29" s="6" t="s">
        <v>204</v>
      </c>
      <c r="E29" s="10">
        <v>5.5</v>
      </c>
      <c r="F29" s="10">
        <v>1148</v>
      </c>
      <c r="G29" s="10">
        <v>-969.1</v>
      </c>
      <c r="H29" s="10">
        <v>10.1</v>
      </c>
      <c r="I29" s="10">
        <v>-12.8</v>
      </c>
      <c r="J29" s="10">
        <v>0</v>
      </c>
      <c r="K29" s="10">
        <v>128.1</v>
      </c>
      <c r="L29" s="10">
        <v>309.79999999999995</v>
      </c>
    </row>
    <row r="30" spans="4:12" ht="15.75" thickBot="1">
      <c r="D30" s="8" t="s">
        <v>205</v>
      </c>
      <c r="E30" s="7">
        <v>0</v>
      </c>
      <c r="F30" s="7">
        <v>0</v>
      </c>
      <c r="G30" s="7">
        <v>-192.3</v>
      </c>
      <c r="H30" s="7">
        <v>0</v>
      </c>
      <c r="I30" s="7">
        <v>0</v>
      </c>
      <c r="J30" s="7">
        <v>0</v>
      </c>
      <c r="K30" s="7">
        <v>0</v>
      </c>
      <c r="L30" s="7">
        <v>-192.3</v>
      </c>
    </row>
    <row r="31" spans="4:12" ht="15.75" thickBot="1">
      <c r="D31" s="8" t="s">
        <v>195</v>
      </c>
      <c r="E31" s="7">
        <v>0</v>
      </c>
      <c r="F31" s="7">
        <v>0</v>
      </c>
      <c r="G31" s="7">
        <v>-31.1</v>
      </c>
      <c r="H31" s="7">
        <v>0</v>
      </c>
      <c r="I31" s="7">
        <v>0</v>
      </c>
      <c r="J31" s="7">
        <v>0</v>
      </c>
      <c r="K31" s="7">
        <v>31.1</v>
      </c>
      <c r="L31" s="7">
        <v>0</v>
      </c>
    </row>
    <row r="32" spans="4:12" ht="15.75" thickBot="1">
      <c r="D32" s="8" t="s">
        <v>145</v>
      </c>
      <c r="E32" s="7">
        <v>0</v>
      </c>
      <c r="F32" s="7">
        <v>0</v>
      </c>
      <c r="G32" s="7">
        <v>0.5</v>
      </c>
      <c r="H32" s="7">
        <v>0</v>
      </c>
      <c r="I32" s="7">
        <v>0.6</v>
      </c>
      <c r="J32" s="7">
        <v>0</v>
      </c>
      <c r="K32" s="7">
        <v>0.1</v>
      </c>
      <c r="L32" s="7">
        <v>1.2000000000000002</v>
      </c>
    </row>
    <row r="33" spans="4:12" ht="15.75" thickBot="1">
      <c r="D33" s="8" t="s">
        <v>196</v>
      </c>
      <c r="E33" s="7">
        <v>0</v>
      </c>
      <c r="F33" s="7">
        <v>0</v>
      </c>
      <c r="G33" s="7">
        <v>0</v>
      </c>
      <c r="H33" s="7">
        <v>4.2</v>
      </c>
      <c r="I33" s="7">
        <v>0</v>
      </c>
      <c r="J33" s="7">
        <v>0</v>
      </c>
      <c r="K33" s="7">
        <v>-1.6</v>
      </c>
      <c r="L33" s="7">
        <v>2.6</v>
      </c>
    </row>
    <row r="34" spans="4:12" ht="21.75" thickBot="1">
      <c r="D34" s="8" t="s">
        <v>197</v>
      </c>
      <c r="E34" s="7">
        <v>0</v>
      </c>
      <c r="F34" s="7">
        <v>0</v>
      </c>
      <c r="G34" s="7">
        <v>0</v>
      </c>
      <c r="H34" s="7">
        <v>2.6</v>
      </c>
      <c r="I34" s="7">
        <v>0</v>
      </c>
      <c r="J34" s="7">
        <v>0</v>
      </c>
      <c r="K34" s="7">
        <v>0</v>
      </c>
      <c r="L34" s="7">
        <v>2.6</v>
      </c>
    </row>
    <row r="35" spans="4:12" ht="15.75" thickBot="1">
      <c r="D35" s="6" t="s">
        <v>198</v>
      </c>
      <c r="E35" s="10">
        <v>0</v>
      </c>
      <c r="F35" s="10">
        <v>0</v>
      </c>
      <c r="G35" s="10">
        <v>-222.9</v>
      </c>
      <c r="H35" s="10">
        <v>6.8000000000000007</v>
      </c>
      <c r="I35" s="10">
        <v>0.6</v>
      </c>
      <c r="J35" s="10">
        <v>0</v>
      </c>
      <c r="K35" s="10">
        <v>29.6</v>
      </c>
      <c r="L35" s="10">
        <v>-185.90000000000003</v>
      </c>
    </row>
    <row r="36" spans="4:12" ht="15.75" thickBot="1">
      <c r="D36" s="8" t="s">
        <v>206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-10.5</v>
      </c>
      <c r="L36" s="7">
        <v>-10.5</v>
      </c>
    </row>
    <row r="37" spans="4:12" ht="15.75" thickBot="1">
      <c r="D37" s="8" t="s">
        <v>199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0.6</v>
      </c>
      <c r="K37" s="7">
        <v>0.2</v>
      </c>
      <c r="L37" s="7">
        <v>0.8</v>
      </c>
    </row>
    <row r="38" spans="4:12" ht="21.75" thickBot="1">
      <c r="D38" s="8" t="s">
        <v>207</v>
      </c>
      <c r="E38" s="7">
        <v>0</v>
      </c>
      <c r="F38" s="7">
        <v>0</v>
      </c>
      <c r="G38" s="7">
        <v>-12.7</v>
      </c>
      <c r="H38" s="7">
        <v>0</v>
      </c>
      <c r="I38" s="7">
        <v>12.7</v>
      </c>
      <c r="J38" s="7">
        <v>0</v>
      </c>
      <c r="K38" s="7">
        <v>0</v>
      </c>
      <c r="L38" s="7">
        <v>0</v>
      </c>
    </row>
    <row r="39" spans="4:12" ht="15.75" thickBot="1">
      <c r="D39" s="8" t="s">
        <v>208</v>
      </c>
      <c r="E39" s="7">
        <v>0</v>
      </c>
      <c r="F39" s="7">
        <v>0</v>
      </c>
      <c r="G39" s="7">
        <v>-19</v>
      </c>
      <c r="H39" s="7">
        <v>0</v>
      </c>
      <c r="I39" s="7">
        <v>0</v>
      </c>
      <c r="J39" s="7">
        <v>0</v>
      </c>
      <c r="K39" s="7">
        <v>19</v>
      </c>
      <c r="L39" s="7">
        <v>0</v>
      </c>
    </row>
    <row r="40" spans="4:12" ht="21.75" thickBot="1">
      <c r="D40" s="8" t="s">
        <v>209</v>
      </c>
      <c r="E40" s="7">
        <v>0</v>
      </c>
      <c r="F40" s="7">
        <v>0</v>
      </c>
      <c r="G40" s="7">
        <v>749</v>
      </c>
      <c r="H40" s="7">
        <v>0</v>
      </c>
      <c r="I40" s="7">
        <v>0</v>
      </c>
      <c r="J40" s="7">
        <v>0</v>
      </c>
      <c r="K40" s="7">
        <v>0</v>
      </c>
      <c r="L40" s="7">
        <v>749</v>
      </c>
    </row>
    <row r="41" spans="4:12" ht="21.75" thickBot="1">
      <c r="D41" s="8" t="s">
        <v>210</v>
      </c>
      <c r="E41" s="7">
        <v>0</v>
      </c>
      <c r="F41" s="7">
        <v>0</v>
      </c>
      <c r="G41" s="7">
        <v>-711.6</v>
      </c>
      <c r="H41" s="7">
        <v>0</v>
      </c>
      <c r="I41" s="7">
        <v>0</v>
      </c>
      <c r="J41" s="7">
        <v>0</v>
      </c>
      <c r="K41" s="7">
        <v>0</v>
      </c>
      <c r="L41" s="7">
        <v>-711.6</v>
      </c>
    </row>
    <row r="42" spans="4:12" ht="15.75" thickBot="1">
      <c r="D42" s="8" t="s">
        <v>211</v>
      </c>
      <c r="E42" s="7">
        <v>0</v>
      </c>
      <c r="F42" s="7">
        <v>0</v>
      </c>
      <c r="G42" s="7">
        <v>1000</v>
      </c>
      <c r="H42" s="7">
        <v>0</v>
      </c>
      <c r="I42" s="7">
        <v>0</v>
      </c>
      <c r="J42" s="7">
        <v>0</v>
      </c>
      <c r="K42" s="7">
        <v>0</v>
      </c>
      <c r="L42" s="7">
        <v>1000</v>
      </c>
    </row>
    <row r="43" spans="4:12" ht="15.75" thickBot="1">
      <c r="D43" s="6" t="s">
        <v>202</v>
      </c>
      <c r="E43" s="10">
        <v>0</v>
      </c>
      <c r="F43" s="10">
        <v>0</v>
      </c>
      <c r="G43" s="10">
        <v>1005.6999999999999</v>
      </c>
      <c r="H43" s="10">
        <v>0</v>
      </c>
      <c r="I43" s="10">
        <v>12.7</v>
      </c>
      <c r="J43" s="10">
        <v>0.6</v>
      </c>
      <c r="K43" s="10">
        <v>8.6999999999999993</v>
      </c>
      <c r="L43" s="10">
        <v>1027.6999999999998</v>
      </c>
    </row>
    <row r="44" spans="4:12" ht="15.75" thickBot="1">
      <c r="D44" s="6" t="s">
        <v>212</v>
      </c>
      <c r="E44" s="10">
        <v>5.5</v>
      </c>
      <c r="F44" s="10">
        <v>1148</v>
      </c>
      <c r="G44" s="10">
        <v>-186.30000000000007</v>
      </c>
      <c r="H44" s="10">
        <v>16.899999999999999</v>
      </c>
      <c r="I44" s="10">
        <v>0.49999999999999822</v>
      </c>
      <c r="J44" s="10">
        <v>0.6</v>
      </c>
      <c r="K44" s="10">
        <v>166.39999999999998</v>
      </c>
      <c r="L44" s="10">
        <v>1151.5999999999997</v>
      </c>
    </row>
    <row r="45" spans="4:12">
      <c r="D45" s="42"/>
      <c r="E45" s="43"/>
      <c r="F45" s="43"/>
      <c r="G45" s="43"/>
      <c r="H45" s="43"/>
      <c r="I45" s="43"/>
      <c r="J45" s="43"/>
      <c r="K45" s="43"/>
      <c r="L45" s="43"/>
    </row>
    <row r="46" spans="4:12">
      <c r="D46" s="42"/>
      <c r="E46" s="43"/>
      <c r="F46" s="43"/>
      <c r="G46" s="43"/>
      <c r="H46" s="43"/>
      <c r="I46" s="43"/>
      <c r="J46" s="43"/>
      <c r="K46" s="43"/>
      <c r="L46" s="43"/>
    </row>
    <row r="47" spans="4:12" ht="12.75" customHeight="1" thickBot="1">
      <c r="D47" s="34" t="s">
        <v>96</v>
      </c>
      <c r="E47" s="35" t="s">
        <v>185</v>
      </c>
      <c r="F47" s="35" t="s">
        <v>186</v>
      </c>
      <c r="G47" s="35" t="s">
        <v>187</v>
      </c>
      <c r="H47" s="35" t="s">
        <v>188</v>
      </c>
      <c r="I47" s="35" t="s">
        <v>189</v>
      </c>
      <c r="J47" s="35" t="s">
        <v>190</v>
      </c>
      <c r="K47" s="36" t="s">
        <v>191</v>
      </c>
      <c r="L47" s="36" t="s">
        <v>149</v>
      </c>
    </row>
    <row r="48" spans="4:12" ht="15" customHeight="1" thickBot="1">
      <c r="D48" s="34"/>
      <c r="E48" s="37" t="s">
        <v>192</v>
      </c>
      <c r="F48" s="38"/>
      <c r="G48" s="38"/>
      <c r="H48" s="38"/>
      <c r="I48" s="38"/>
      <c r="J48" s="38"/>
      <c r="K48" s="39"/>
      <c r="L48" s="39"/>
    </row>
    <row r="49" spans="4:12" ht="15.75" thickBot="1">
      <c r="D49" s="6" t="s">
        <v>204</v>
      </c>
      <c r="E49" s="10">
        <v>5.5</v>
      </c>
      <c r="F49" s="10">
        <v>1148</v>
      </c>
      <c r="G49" s="10">
        <v>-969.1</v>
      </c>
      <c r="H49" s="10">
        <v>10.1</v>
      </c>
      <c r="I49" s="10">
        <v>-12.8</v>
      </c>
      <c r="J49" s="10">
        <v>0</v>
      </c>
      <c r="K49" s="10">
        <v>128.1</v>
      </c>
      <c r="L49" s="10">
        <v>309.8</v>
      </c>
    </row>
    <row r="50" spans="4:12" ht="15.75" thickBot="1">
      <c r="D50" s="8" t="s">
        <v>194</v>
      </c>
      <c r="E50" s="7">
        <v>0</v>
      </c>
      <c r="F50" s="7">
        <v>0</v>
      </c>
      <c r="G50" s="7">
        <v>-64.8</v>
      </c>
      <c r="H50" s="7">
        <v>0</v>
      </c>
      <c r="I50" s="7">
        <v>0</v>
      </c>
      <c r="J50" s="7">
        <v>0</v>
      </c>
      <c r="K50" s="7">
        <v>0</v>
      </c>
      <c r="L50" s="7">
        <v>-64.8</v>
      </c>
    </row>
    <row r="51" spans="4:12" ht="15.75" thickBot="1">
      <c r="D51" s="8" t="s">
        <v>195</v>
      </c>
      <c r="E51" s="7">
        <v>0</v>
      </c>
      <c r="F51" s="7">
        <v>0</v>
      </c>
      <c r="G51" s="7">
        <v>-21.9</v>
      </c>
      <c r="H51" s="7">
        <v>0</v>
      </c>
      <c r="I51" s="7">
        <v>0</v>
      </c>
      <c r="J51" s="7">
        <v>0</v>
      </c>
      <c r="K51" s="7">
        <v>21.9</v>
      </c>
      <c r="L51" s="7">
        <v>0</v>
      </c>
    </row>
    <row r="52" spans="4:12" ht="27.95" customHeight="1" thickBot="1">
      <c r="D52" s="8" t="s">
        <v>197</v>
      </c>
      <c r="E52" s="7">
        <v>0</v>
      </c>
      <c r="F52" s="7">
        <v>0</v>
      </c>
      <c r="G52" s="7">
        <v>0</v>
      </c>
      <c r="H52" s="7">
        <v>-1.9</v>
      </c>
      <c r="I52" s="7">
        <v>0</v>
      </c>
      <c r="J52" s="7">
        <v>0</v>
      </c>
      <c r="K52" s="7">
        <v>0</v>
      </c>
      <c r="L52" s="7">
        <v>-1.9</v>
      </c>
    </row>
    <row r="53" spans="4:12" ht="15.75" thickBot="1">
      <c r="D53" s="8" t="s">
        <v>196</v>
      </c>
      <c r="E53" s="7">
        <v>0</v>
      </c>
      <c r="F53" s="7">
        <v>0</v>
      </c>
      <c r="G53" s="7">
        <v>0</v>
      </c>
      <c r="H53" s="7">
        <v>-0.3</v>
      </c>
      <c r="I53" s="7">
        <v>0</v>
      </c>
      <c r="J53" s="7">
        <v>0</v>
      </c>
      <c r="K53" s="7">
        <v>-0.7</v>
      </c>
      <c r="L53" s="7">
        <v>-1</v>
      </c>
    </row>
    <row r="54" spans="4:12" ht="15.75" thickBot="1">
      <c r="D54" s="6" t="s">
        <v>198</v>
      </c>
      <c r="E54" s="10">
        <f>SUM(E50:E53)</f>
        <v>0</v>
      </c>
      <c r="F54" s="10">
        <f t="shared" ref="F54:K54" si="3">SUM(F50:F53)</f>
        <v>0</v>
      </c>
      <c r="G54" s="10">
        <f t="shared" si="3"/>
        <v>-86.699999999999989</v>
      </c>
      <c r="H54" s="10">
        <f t="shared" si="3"/>
        <v>-2.1999999999999997</v>
      </c>
      <c r="I54" s="10">
        <f t="shared" si="3"/>
        <v>0</v>
      </c>
      <c r="J54" s="10">
        <v>0</v>
      </c>
      <c r="K54" s="10">
        <f t="shared" si="3"/>
        <v>21.2</v>
      </c>
      <c r="L54" s="10">
        <f>SUM(L50:L53)</f>
        <v>-67.7</v>
      </c>
    </row>
    <row r="55" spans="4:12" ht="15.75" thickBot="1">
      <c r="D55" s="8" t="s">
        <v>206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-10.199999999999999</v>
      </c>
      <c r="L55" s="7">
        <f t="shared" ref="L55:L60" si="4">SUM(E55:K55)</f>
        <v>-10.199999999999999</v>
      </c>
    </row>
    <row r="56" spans="4:12" ht="15.75" thickBot="1">
      <c r="D56" s="8" t="s">
        <v>213</v>
      </c>
      <c r="E56" s="7">
        <v>0</v>
      </c>
      <c r="F56" s="7">
        <v>-657.7</v>
      </c>
      <c r="G56" s="7">
        <v>657.7</v>
      </c>
      <c r="H56" s="7">
        <v>0</v>
      </c>
      <c r="I56" s="7">
        <v>0</v>
      </c>
      <c r="J56" s="7">
        <v>0</v>
      </c>
      <c r="K56" s="7">
        <v>0</v>
      </c>
      <c r="L56" s="7">
        <f t="shared" si="4"/>
        <v>0</v>
      </c>
    </row>
    <row r="57" spans="4:12" ht="38.1" customHeight="1" thickBot="1">
      <c r="D57" s="8" t="s">
        <v>207</v>
      </c>
      <c r="E57" s="7">
        <v>0</v>
      </c>
      <c r="F57" s="7">
        <v>0</v>
      </c>
      <c r="G57" s="7">
        <v>-12.7</v>
      </c>
      <c r="H57" s="7">
        <v>0</v>
      </c>
      <c r="I57" s="7">
        <v>12.7</v>
      </c>
      <c r="J57" s="7">
        <v>0</v>
      </c>
      <c r="K57" s="7">
        <v>0</v>
      </c>
      <c r="L57" s="7">
        <f t="shared" si="4"/>
        <v>0</v>
      </c>
    </row>
    <row r="58" spans="4:12" ht="33.6" customHeight="1" thickBot="1">
      <c r="D58" s="8" t="s">
        <v>209</v>
      </c>
      <c r="E58" s="7">
        <v>0</v>
      </c>
      <c r="F58" s="7">
        <v>0</v>
      </c>
      <c r="G58" s="7">
        <v>749</v>
      </c>
      <c r="H58" s="7">
        <v>0</v>
      </c>
      <c r="I58" s="7">
        <v>0</v>
      </c>
      <c r="J58" s="7">
        <v>0</v>
      </c>
      <c r="K58" s="7">
        <v>0</v>
      </c>
      <c r="L58" s="7">
        <f t="shared" si="4"/>
        <v>749</v>
      </c>
    </row>
    <row r="59" spans="4:12" ht="39" customHeight="1" thickBot="1">
      <c r="D59" s="8" t="s">
        <v>214</v>
      </c>
      <c r="E59" s="7">
        <v>0</v>
      </c>
      <c r="F59" s="7">
        <v>0</v>
      </c>
      <c r="G59" s="7">
        <v>-711.6</v>
      </c>
      <c r="H59" s="7">
        <v>0</v>
      </c>
      <c r="I59" s="7">
        <v>0</v>
      </c>
      <c r="J59" s="7">
        <v>0</v>
      </c>
      <c r="K59" s="7">
        <v>0</v>
      </c>
      <c r="L59" s="7">
        <f t="shared" si="4"/>
        <v>-711.6</v>
      </c>
    </row>
    <row r="60" spans="4:12" ht="15.75" thickBot="1">
      <c r="D60" s="8" t="s">
        <v>215</v>
      </c>
      <c r="E60" s="7">
        <v>0</v>
      </c>
      <c r="F60" s="7">
        <v>0</v>
      </c>
      <c r="G60" s="7">
        <v>500</v>
      </c>
      <c r="H60" s="7">
        <v>0</v>
      </c>
      <c r="I60" s="7">
        <v>0</v>
      </c>
      <c r="J60" s="7">
        <v>0</v>
      </c>
      <c r="K60" s="7">
        <v>0</v>
      </c>
      <c r="L60" s="7">
        <f t="shared" si="4"/>
        <v>500</v>
      </c>
    </row>
    <row r="61" spans="4:12" ht="15.75" thickBot="1">
      <c r="D61" s="6" t="s">
        <v>202</v>
      </c>
      <c r="E61" s="10">
        <f>SUM(E55:E60)</f>
        <v>0</v>
      </c>
      <c r="F61" s="10">
        <f t="shared" ref="F61:K61" si="5">SUM(F55:F60)</f>
        <v>-657.7</v>
      </c>
      <c r="G61" s="10">
        <f t="shared" si="5"/>
        <v>1182.4000000000001</v>
      </c>
      <c r="H61" s="10">
        <f t="shared" si="5"/>
        <v>0</v>
      </c>
      <c r="I61" s="10">
        <f t="shared" si="5"/>
        <v>12.7</v>
      </c>
      <c r="J61" s="10">
        <f t="shared" si="5"/>
        <v>0</v>
      </c>
      <c r="K61" s="10">
        <f t="shared" si="5"/>
        <v>-10.199999999999999</v>
      </c>
      <c r="L61" s="10">
        <f>SUM(L55:L60)</f>
        <v>527.19999999999993</v>
      </c>
    </row>
    <row r="62" spans="4:12" ht="15.75" thickBot="1">
      <c r="D62" s="6" t="s">
        <v>216</v>
      </c>
      <c r="E62" s="10">
        <f>E61+E54+E49</f>
        <v>5.5</v>
      </c>
      <c r="F62" s="10">
        <f t="shared" ref="F62:K62" si="6">F61+F54+F49</f>
        <v>490.29999999999995</v>
      </c>
      <c r="G62" s="10">
        <f t="shared" si="6"/>
        <v>126.60000000000002</v>
      </c>
      <c r="H62" s="10">
        <f t="shared" si="6"/>
        <v>7.9</v>
      </c>
      <c r="I62" s="10">
        <f t="shared" si="6"/>
        <v>-0.10000000000000142</v>
      </c>
      <c r="J62" s="10">
        <f t="shared" si="6"/>
        <v>0</v>
      </c>
      <c r="K62" s="10">
        <f t="shared" si="6"/>
        <v>139.1</v>
      </c>
      <c r="L62" s="10">
        <f>L61+L54+L49</f>
        <v>769.3</v>
      </c>
    </row>
    <row r="63" spans="4:12"/>
    <row r="64" spans="4:12"/>
  </sheetData>
  <mergeCells count="9">
    <mergeCell ref="K47:K48"/>
    <mergeCell ref="L47:L48"/>
    <mergeCell ref="E48:J48"/>
    <mergeCell ref="K3:K4"/>
    <mergeCell ref="L3:L4"/>
    <mergeCell ref="E4:J4"/>
    <mergeCell ref="K27:K28"/>
    <mergeCell ref="L27:L28"/>
    <mergeCell ref="E28:J28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8402-EE26-4244-825E-917DCE3EFCBE}">
  <dimension ref="A1:X306"/>
  <sheetViews>
    <sheetView showGridLines="0" topLeftCell="A236" zoomScale="115" zoomScaleNormal="115" workbookViewId="0">
      <selection activeCell="C305" sqref="C305"/>
    </sheetView>
  </sheetViews>
  <sheetFormatPr defaultColWidth="0" defaultRowHeight="9.75" zeroHeight="1"/>
  <cols>
    <col min="1" max="1" width="5" style="71" customWidth="1"/>
    <col min="2" max="2" width="3" style="44" customWidth="1"/>
    <col min="3" max="3" width="33.5703125" style="45" customWidth="1"/>
    <col min="4" max="4" width="9.7109375" style="46" customWidth="1"/>
    <col min="5" max="5" width="9.28515625" style="46" customWidth="1"/>
    <col min="6" max="6" width="9.140625" style="46" customWidth="1"/>
    <col min="7" max="7" width="10.42578125" style="46" customWidth="1"/>
    <col min="8" max="11" width="8.85546875" style="46" customWidth="1"/>
    <col min="12" max="12" width="4.28515625" style="46" customWidth="1"/>
    <col min="13" max="23" width="8.85546875" style="46" hidden="1"/>
    <col min="24" max="24" width="0" style="46" hidden="1"/>
    <col min="25" max="16384" width="8.85546875" style="46" hidden="1"/>
  </cols>
  <sheetData>
    <row r="1" spans="2:11" ht="10.5" thickBot="1"/>
    <row r="2" spans="2:11" ht="13.5" customHeight="1" thickBot="1">
      <c r="B2" s="47" t="s">
        <v>98</v>
      </c>
      <c r="C2" s="48"/>
      <c r="D2" s="49" t="s">
        <v>29</v>
      </c>
      <c r="E2" s="49" t="s">
        <v>30</v>
      </c>
      <c r="F2" s="49" t="s">
        <v>31</v>
      </c>
      <c r="G2" s="49" t="s">
        <v>32</v>
      </c>
      <c r="H2" s="50" t="s">
        <v>33</v>
      </c>
      <c r="I2" s="36" t="s">
        <v>217</v>
      </c>
      <c r="J2" s="36" t="s">
        <v>218</v>
      </c>
      <c r="K2" s="36" t="s">
        <v>219</v>
      </c>
    </row>
    <row r="3" spans="2:11" ht="15.75" customHeight="1" thickBot="1">
      <c r="B3" s="51" t="s">
        <v>96</v>
      </c>
      <c r="C3" s="52"/>
      <c r="D3" s="39"/>
      <c r="E3" s="39"/>
      <c r="F3" s="39"/>
      <c r="G3" s="39"/>
      <c r="H3" s="50"/>
      <c r="I3" s="36"/>
      <c r="J3" s="36"/>
      <c r="K3" s="36"/>
    </row>
    <row r="4" spans="2:11" ht="15.75" customHeight="1" thickBot="1">
      <c r="B4" s="47"/>
      <c r="C4" s="48"/>
      <c r="D4" s="53" t="s">
        <v>37</v>
      </c>
      <c r="E4" s="53" t="s">
        <v>37</v>
      </c>
      <c r="F4" s="53" t="s">
        <v>37</v>
      </c>
      <c r="G4" s="53" t="s">
        <v>37</v>
      </c>
      <c r="H4" s="54"/>
      <c r="I4" s="97"/>
      <c r="J4" s="97"/>
      <c r="K4" s="97"/>
    </row>
    <row r="5" spans="2:11" ht="15.75" customHeight="1" thickTop="1">
      <c r="B5" s="105" t="s">
        <v>230</v>
      </c>
      <c r="C5" s="105"/>
      <c r="D5" s="105"/>
      <c r="E5" s="105"/>
      <c r="F5" s="105"/>
      <c r="G5" s="105"/>
      <c r="H5" s="105"/>
      <c r="I5" s="105"/>
      <c r="J5" s="105"/>
      <c r="K5" s="105"/>
    </row>
    <row r="6" spans="2:11" ht="11.25" thickBot="1">
      <c r="B6" s="8"/>
      <c r="C6" s="8" t="s">
        <v>220</v>
      </c>
      <c r="D6" s="11">
        <v>1934.76</v>
      </c>
      <c r="E6" s="11">
        <v>1569.1</v>
      </c>
      <c r="F6" s="11">
        <v>349.4</v>
      </c>
      <c r="G6" s="11">
        <v>300.33</v>
      </c>
      <c r="H6" s="11">
        <v>59.6</v>
      </c>
      <c r="I6" s="11">
        <v>1548.44</v>
      </c>
      <c r="J6" s="11">
        <v>5761.63</v>
      </c>
      <c r="K6" s="11">
        <v>25.582441956492001</v>
      </c>
    </row>
    <row r="7" spans="2:11" ht="11.25" thickBot="1">
      <c r="B7" s="8"/>
      <c r="C7" s="8" t="s">
        <v>221</v>
      </c>
      <c r="D7" s="11">
        <v>-2.2000000000000002</v>
      </c>
      <c r="E7" s="11">
        <v>-26.5</v>
      </c>
      <c r="F7" s="11">
        <v>0</v>
      </c>
      <c r="G7" s="11">
        <v>0</v>
      </c>
      <c r="H7" s="11">
        <v>-5.7</v>
      </c>
      <c r="I7" s="11">
        <v>-1480.63</v>
      </c>
      <c r="J7" s="11">
        <v>-1515.03</v>
      </c>
      <c r="K7" s="11">
        <v>0</v>
      </c>
    </row>
    <row r="8" spans="2:11" ht="10.5" customHeight="1" thickBot="1">
      <c r="B8" s="98" t="s">
        <v>222</v>
      </c>
      <c r="C8" s="99"/>
      <c r="D8" s="56">
        <v>1932.56</v>
      </c>
      <c r="E8" s="56">
        <v>1542.6</v>
      </c>
      <c r="F8" s="56">
        <v>349.4</v>
      </c>
      <c r="G8" s="56">
        <v>300.33</v>
      </c>
      <c r="H8" s="56">
        <v>53.9</v>
      </c>
      <c r="I8" s="56">
        <v>67.809999999999704</v>
      </c>
      <c r="J8" s="56">
        <v>4246.6000000000004</v>
      </c>
      <c r="K8" s="56">
        <v>25.582441956492001</v>
      </c>
    </row>
    <row r="9" spans="2:11" ht="11.25" thickBot="1"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2:11" ht="10.5" customHeight="1" thickBot="1">
      <c r="B10" s="98" t="s">
        <v>52</v>
      </c>
      <c r="C10" s="99"/>
      <c r="D10" s="56">
        <v>1078.08</v>
      </c>
      <c r="E10" s="56">
        <v>665.8</v>
      </c>
      <c r="F10" s="56">
        <v>145.19999999999999</v>
      </c>
      <c r="G10" s="56">
        <v>136.91</v>
      </c>
      <c r="H10" s="56">
        <v>28.8</v>
      </c>
      <c r="I10" s="56">
        <v>-2.6</v>
      </c>
      <c r="J10" s="56">
        <v>2052.19</v>
      </c>
      <c r="K10" s="56">
        <v>12.786643290139001</v>
      </c>
    </row>
    <row r="11" spans="2:11" ht="21.75" thickBot="1">
      <c r="B11" s="8"/>
      <c r="C11" s="8" t="s">
        <v>223</v>
      </c>
      <c r="D11" s="58">
        <v>0.55785072649749601</v>
      </c>
      <c r="E11" s="58">
        <v>0.43160897186568098</v>
      </c>
      <c r="F11" s="58">
        <v>0.41556954779622202</v>
      </c>
      <c r="G11" s="58">
        <v>0.45586521493024301</v>
      </c>
      <c r="H11" s="58">
        <v>0.53432282003710596</v>
      </c>
      <c r="I11" s="58">
        <v>-3.8342427370594498E-2</v>
      </c>
      <c r="J11" s="58">
        <v>0.48325483916544998</v>
      </c>
      <c r="K11" s="58">
        <v>0.49982106133125098</v>
      </c>
    </row>
    <row r="12" spans="2:11" ht="10.5" hidden="1">
      <c r="B12" s="59" t="s">
        <v>92</v>
      </c>
      <c r="C12" s="59"/>
      <c r="D12" s="60">
        <v>-1176.3</v>
      </c>
      <c r="E12" s="60">
        <v>-65.900000000000006</v>
      </c>
      <c r="F12" s="60">
        <v>0</v>
      </c>
      <c r="G12" s="60">
        <v>-98.4</v>
      </c>
      <c r="H12" s="60">
        <v>0</v>
      </c>
      <c r="I12" s="60">
        <v>-3.1</v>
      </c>
      <c r="J12" s="60">
        <v>-1343.7</v>
      </c>
      <c r="K12" s="60">
        <v>0</v>
      </c>
    </row>
    <row r="13" spans="2:11" ht="10.5" hidden="1">
      <c r="B13" s="59" t="s">
        <v>93</v>
      </c>
      <c r="C13" s="59"/>
      <c r="D13" s="60">
        <v>-670.4</v>
      </c>
      <c r="E13" s="60">
        <v>-937.2</v>
      </c>
      <c r="F13" s="60">
        <v>-170.6</v>
      </c>
      <c r="G13" s="60">
        <v>-47.2</v>
      </c>
      <c r="H13" s="60">
        <v>-54.3</v>
      </c>
      <c r="I13" s="60">
        <v>-23</v>
      </c>
      <c r="J13" s="60">
        <v>-1902.7</v>
      </c>
      <c r="K13" s="60">
        <v>0</v>
      </c>
    </row>
    <row r="14" spans="2:11" ht="10.5" customHeight="1" thickBot="1">
      <c r="B14" s="98" t="s">
        <v>224</v>
      </c>
      <c r="C14" s="99"/>
      <c r="D14" s="56">
        <v>139.97999999999999</v>
      </c>
      <c r="E14" s="56">
        <v>127.6</v>
      </c>
      <c r="F14" s="56">
        <v>15</v>
      </c>
      <c r="G14" s="56">
        <v>-12.37</v>
      </c>
      <c r="H14" s="56">
        <v>5.4</v>
      </c>
      <c r="I14" s="56">
        <v>-11.5</v>
      </c>
      <c r="J14" s="56">
        <v>264.11</v>
      </c>
      <c r="K14" s="56">
        <v>0.24707620249596701</v>
      </c>
    </row>
    <row r="15" spans="2:11" ht="10.5" customHeight="1" thickBot="1">
      <c r="B15" s="61"/>
      <c r="C15" s="101" t="s">
        <v>225</v>
      </c>
      <c r="D15" s="102"/>
      <c r="E15" s="62"/>
      <c r="F15" s="62"/>
      <c r="G15" s="62">
        <v>4.0999999999999996</v>
      </c>
      <c r="H15" s="62"/>
      <c r="I15" s="62"/>
      <c r="J15" s="62"/>
      <c r="K15" s="62"/>
    </row>
    <row r="16" spans="2:11" ht="11.25" thickBot="1"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2:11" ht="10.5" customHeight="1">
      <c r="B17" s="103" t="s">
        <v>226</v>
      </c>
      <c r="C17" s="103"/>
      <c r="D17" s="104" t="s">
        <v>104</v>
      </c>
      <c r="E17" s="104"/>
      <c r="F17" s="104"/>
      <c r="G17" s="104"/>
      <c r="H17" s="104"/>
      <c r="I17" s="104"/>
      <c r="J17" s="104"/>
      <c r="K17" s="104"/>
    </row>
    <row r="18" spans="2:11" ht="25.9" customHeight="1" thickBot="1">
      <c r="B18" s="8"/>
      <c r="C18" s="8" t="s">
        <v>227</v>
      </c>
      <c r="D18" s="7">
        <v>1816.3</v>
      </c>
      <c r="E18" s="7">
        <v>675.9</v>
      </c>
      <c r="F18" s="7">
        <v>107.9</v>
      </c>
      <c r="G18" s="7">
        <v>421.5</v>
      </c>
      <c r="H18" s="7">
        <v>8.1999999999999993</v>
      </c>
      <c r="I18" s="7">
        <v>218.2</v>
      </c>
      <c r="J18" s="7">
        <v>3248</v>
      </c>
      <c r="K18" s="7">
        <v>0</v>
      </c>
    </row>
    <row r="19" spans="2:11" ht="11.25" thickBot="1">
      <c r="B19" s="8"/>
      <c r="C19" s="8" t="s">
        <v>111</v>
      </c>
      <c r="D19" s="7">
        <v>80.45</v>
      </c>
      <c r="E19" s="7">
        <v>60.65</v>
      </c>
      <c r="F19" s="7">
        <v>13.9</v>
      </c>
      <c r="G19" s="7">
        <v>11.9</v>
      </c>
      <c r="H19" s="7">
        <v>1.9</v>
      </c>
      <c r="I19" s="7">
        <v>11</v>
      </c>
      <c r="J19" s="7">
        <v>179.8</v>
      </c>
      <c r="K19" s="7">
        <v>0</v>
      </c>
    </row>
    <row r="20" spans="2:11" ht="11.25" thickBot="1">
      <c r="B20" s="8"/>
      <c r="C20" s="8" t="s">
        <v>119</v>
      </c>
      <c r="D20" s="7">
        <v>1454.1</v>
      </c>
      <c r="E20" s="7">
        <v>979.18963358986105</v>
      </c>
      <c r="F20" s="7">
        <v>273.30632871999899</v>
      </c>
      <c r="G20" s="7">
        <v>219.6</v>
      </c>
      <c r="H20" s="7">
        <v>24.4</v>
      </c>
      <c r="I20" s="7">
        <v>0.1</v>
      </c>
      <c r="J20" s="7">
        <v>2950.6959623098601</v>
      </c>
      <c r="K20" s="7">
        <v>0</v>
      </c>
    </row>
    <row r="21" spans="2:11" ht="11.25" thickBot="1">
      <c r="B21" s="8"/>
      <c r="C21" s="66" t="s">
        <v>228</v>
      </c>
      <c r="D21" s="7">
        <v>635.70000000000005</v>
      </c>
      <c r="E21" s="7">
        <v>72.767225660000094</v>
      </c>
      <c r="F21" s="7">
        <v>0</v>
      </c>
      <c r="G21" s="7">
        <v>86</v>
      </c>
      <c r="H21" s="7">
        <v>24.4</v>
      </c>
      <c r="I21" s="7">
        <v>0.1</v>
      </c>
      <c r="J21" s="7">
        <v>818.96722566000005</v>
      </c>
      <c r="K21" s="7">
        <v>0</v>
      </c>
    </row>
    <row r="22" spans="2:11" ht="11.25" thickBot="1">
      <c r="B22" s="8"/>
      <c r="C22" s="66" t="s">
        <v>229</v>
      </c>
      <c r="D22" s="7">
        <v>818.4</v>
      </c>
      <c r="E22" s="7">
        <v>906.42240792986104</v>
      </c>
      <c r="F22" s="7">
        <v>273.30632871999899</v>
      </c>
      <c r="G22" s="7">
        <v>133.6</v>
      </c>
      <c r="H22" s="7">
        <v>0</v>
      </c>
      <c r="I22" s="7">
        <v>0</v>
      </c>
      <c r="J22" s="7">
        <v>2131.7287366498599</v>
      </c>
      <c r="K22" s="7">
        <v>0</v>
      </c>
    </row>
    <row r="23" spans="2:11" ht="11.25" thickBot="1">
      <c r="B23" s="8"/>
      <c r="C23" s="8" t="s">
        <v>231</v>
      </c>
      <c r="D23" s="7">
        <v>752.4</v>
      </c>
      <c r="E23" s="7">
        <v>461.5</v>
      </c>
      <c r="F23" s="7">
        <v>97.5</v>
      </c>
      <c r="G23" s="7">
        <v>186.8</v>
      </c>
      <c r="H23" s="7">
        <v>5.9</v>
      </c>
      <c r="I23" s="7">
        <v>214.9</v>
      </c>
      <c r="J23" s="7">
        <v>1719</v>
      </c>
      <c r="K23" s="7">
        <v>0</v>
      </c>
    </row>
    <row r="24" spans="2:11" ht="10.5" customHeight="1" thickBot="1">
      <c r="B24" s="98" t="s">
        <v>232</v>
      </c>
      <c r="C24" s="99"/>
      <c r="D24" s="98"/>
      <c r="E24" s="99"/>
      <c r="F24" s="98"/>
      <c r="G24" s="99"/>
      <c r="H24" s="98"/>
      <c r="I24" s="99"/>
      <c r="J24" s="98"/>
      <c r="K24" s="99"/>
    </row>
    <row r="25" spans="2:11" ht="11.25" thickBot="1">
      <c r="B25" s="8"/>
      <c r="C25" s="8" t="s">
        <v>153</v>
      </c>
      <c r="D25" s="7">
        <v>-197.3</v>
      </c>
      <c r="E25" s="7">
        <v>-28.9</v>
      </c>
      <c r="F25" s="7">
        <v>-3</v>
      </c>
      <c r="G25" s="7">
        <v>-36.4</v>
      </c>
      <c r="H25" s="7">
        <v>-0.5</v>
      </c>
      <c r="I25" s="7">
        <v>-1.4</v>
      </c>
      <c r="J25" s="7">
        <v>-267.5</v>
      </c>
      <c r="K25" s="7">
        <v>-2.2999999999999998</v>
      </c>
    </row>
    <row r="26" spans="2:11" ht="11.25" thickBot="1">
      <c r="B26" s="69"/>
      <c r="C26" s="69"/>
      <c r="D26" s="70"/>
      <c r="E26" s="70"/>
      <c r="F26" s="70"/>
      <c r="G26" s="70"/>
      <c r="H26" s="70"/>
      <c r="I26" s="70"/>
      <c r="J26" s="70"/>
      <c r="K26" s="70"/>
    </row>
    <row r="27" spans="2:11" ht="10.5" customHeight="1">
      <c r="B27" s="104" t="s">
        <v>233</v>
      </c>
      <c r="C27" s="104"/>
      <c r="D27" s="104"/>
      <c r="E27" s="104"/>
      <c r="F27" s="104"/>
      <c r="G27" s="104"/>
      <c r="H27" s="104"/>
      <c r="I27" s="104"/>
      <c r="J27" s="104"/>
      <c r="K27" s="104"/>
    </row>
    <row r="28" spans="2:11" ht="11.25" thickBot="1">
      <c r="B28" s="8"/>
      <c r="C28" s="8" t="s">
        <v>220</v>
      </c>
      <c r="D28" s="11">
        <v>1220.76</v>
      </c>
      <c r="E28" s="11">
        <v>584.70000000000005</v>
      </c>
      <c r="F28" s="11">
        <v>128.69999999999999</v>
      </c>
      <c r="G28" s="11">
        <v>241.03</v>
      </c>
      <c r="H28" s="11">
        <v>59.6</v>
      </c>
      <c r="I28" s="11">
        <v>1548.44</v>
      </c>
      <c r="J28" s="11">
        <v>3783.23</v>
      </c>
      <c r="K28" s="11">
        <v>0</v>
      </c>
    </row>
    <row r="29" spans="2:11" ht="11.25" thickBot="1">
      <c r="B29" s="8"/>
      <c r="C29" s="8" t="s">
        <v>221</v>
      </c>
      <c r="D29" s="11">
        <v>0</v>
      </c>
      <c r="E29" s="11">
        <v>-26.5</v>
      </c>
      <c r="F29" s="11">
        <v>0</v>
      </c>
      <c r="G29" s="11">
        <v>0</v>
      </c>
      <c r="H29" s="11">
        <v>-5.7</v>
      </c>
      <c r="I29" s="11">
        <v>-1480.63</v>
      </c>
      <c r="J29" s="11">
        <v>-1512.83</v>
      </c>
      <c r="K29" s="11">
        <v>0</v>
      </c>
    </row>
    <row r="30" spans="2:11" ht="10.5" customHeight="1" thickBot="1">
      <c r="B30" s="98" t="s">
        <v>222</v>
      </c>
      <c r="C30" s="99"/>
      <c r="D30" s="56">
        <v>1220.76</v>
      </c>
      <c r="E30" s="56">
        <v>558.20000000000005</v>
      </c>
      <c r="F30" s="56">
        <v>128.69999999999999</v>
      </c>
      <c r="G30" s="56">
        <v>241.03</v>
      </c>
      <c r="H30" s="56">
        <v>53.9</v>
      </c>
      <c r="I30" s="56">
        <v>67.809999999999704</v>
      </c>
      <c r="J30" s="56">
        <v>2270.4</v>
      </c>
      <c r="K30" s="56">
        <v>0</v>
      </c>
    </row>
    <row r="31" spans="2:11" ht="11.25" thickBot="1">
      <c r="B31" s="106"/>
      <c r="C31" s="106"/>
      <c r="D31" s="57"/>
      <c r="E31" s="57"/>
      <c r="F31" s="57"/>
      <c r="G31" s="57"/>
      <c r="H31" s="57"/>
      <c r="I31" s="57"/>
      <c r="J31" s="57"/>
      <c r="K31" s="57"/>
    </row>
    <row r="32" spans="2:11" ht="10.5" customHeight="1" thickBot="1">
      <c r="B32" s="107" t="s">
        <v>52</v>
      </c>
      <c r="C32" s="108"/>
      <c r="D32" s="56">
        <v>660.28</v>
      </c>
      <c r="E32" s="56">
        <v>223.6</v>
      </c>
      <c r="F32" s="56">
        <v>50.6</v>
      </c>
      <c r="G32" s="56">
        <v>106.21</v>
      </c>
      <c r="H32" s="56">
        <v>28.8</v>
      </c>
      <c r="I32" s="56">
        <v>-2.6</v>
      </c>
      <c r="J32" s="56">
        <v>1066.8900000000001</v>
      </c>
      <c r="K32" s="56">
        <v>0</v>
      </c>
    </row>
    <row r="33" spans="1:11" ht="22.35" customHeight="1" thickBot="1">
      <c r="B33" s="8"/>
      <c r="C33" s="8" t="s">
        <v>223</v>
      </c>
      <c r="D33" s="58">
        <v>0.54087617549723099</v>
      </c>
      <c r="E33" s="58">
        <v>0.40057327122894998</v>
      </c>
      <c r="F33" s="58">
        <v>0.39316239316239299</v>
      </c>
      <c r="G33" s="58">
        <v>0.440650541426378</v>
      </c>
      <c r="H33" s="58">
        <v>0.53432282003710596</v>
      </c>
      <c r="I33" s="58">
        <v>-3.8342427370594498E-2</v>
      </c>
      <c r="J33" s="58">
        <v>0.469912790697675</v>
      </c>
      <c r="K33" s="58" t="s">
        <v>1</v>
      </c>
    </row>
    <row r="34" spans="1:11" ht="10.5" hidden="1" customHeight="1">
      <c r="B34" s="109" t="s">
        <v>92</v>
      </c>
      <c r="C34" s="109"/>
      <c r="D34" s="60">
        <v>372.14</v>
      </c>
      <c r="E34" s="60">
        <v>111.7</v>
      </c>
      <c r="F34" s="60">
        <v>27.7</v>
      </c>
      <c r="G34" s="60">
        <v>63.47</v>
      </c>
      <c r="H34" s="60">
        <v>15.4</v>
      </c>
      <c r="I34" s="60">
        <v>-12.9</v>
      </c>
      <c r="J34" s="60">
        <v>577.51</v>
      </c>
      <c r="K34" s="60">
        <v>0</v>
      </c>
    </row>
    <row r="35" spans="1:11" ht="10.5" hidden="1" customHeight="1">
      <c r="B35" s="59" t="s">
        <v>93</v>
      </c>
      <c r="C35" s="59"/>
      <c r="D35" s="60">
        <v>0.52246307631830202</v>
      </c>
      <c r="E35" s="60">
        <v>0.39015019210618201</v>
      </c>
      <c r="F35" s="60">
        <v>0.41097922848664697</v>
      </c>
      <c r="G35" s="60">
        <v>0.43321274998293602</v>
      </c>
      <c r="H35" s="60">
        <v>0.55197132616487499</v>
      </c>
      <c r="I35" s="60">
        <v>-0.45406546990496499</v>
      </c>
      <c r="J35" s="60">
        <v>0.45516235813367001</v>
      </c>
      <c r="K35" s="60" t="s">
        <v>1</v>
      </c>
    </row>
    <row r="36" spans="1:11" s="73" customFormat="1" ht="11.1" customHeight="1" thickBot="1">
      <c r="A36" s="72"/>
      <c r="B36" s="98" t="s">
        <v>224</v>
      </c>
      <c r="C36" s="99"/>
      <c r="D36" s="56">
        <v>159.88</v>
      </c>
      <c r="E36" s="56">
        <v>36.799999999999997</v>
      </c>
      <c r="F36" s="56">
        <v>0.5</v>
      </c>
      <c r="G36" s="56">
        <v>-5.5700000000000101</v>
      </c>
      <c r="H36" s="56">
        <v>5.4</v>
      </c>
      <c r="I36" s="56">
        <v>-11.5</v>
      </c>
      <c r="J36" s="56">
        <v>185.51</v>
      </c>
      <c r="K36" s="56">
        <v>0</v>
      </c>
    </row>
    <row r="37" spans="1:11" ht="10.5" customHeight="1" thickBot="1">
      <c r="B37" s="100"/>
      <c r="C37" s="101" t="s">
        <v>225</v>
      </c>
      <c r="D37" s="62"/>
      <c r="E37" s="62"/>
      <c r="F37" s="62"/>
      <c r="G37" s="62">
        <v>3</v>
      </c>
      <c r="H37" s="62"/>
      <c r="I37" s="62"/>
      <c r="J37" s="62"/>
      <c r="K37" s="62"/>
    </row>
    <row r="38" spans="1:11" ht="11.25" thickBot="1"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ht="10.5" customHeight="1">
      <c r="B39" s="103" t="s">
        <v>226</v>
      </c>
      <c r="C39" s="103"/>
      <c r="D39" s="104" t="s">
        <v>104</v>
      </c>
      <c r="E39" s="104"/>
      <c r="F39" s="104"/>
      <c r="G39" s="104"/>
      <c r="H39" s="104"/>
      <c r="I39" s="104"/>
      <c r="J39" s="104"/>
      <c r="K39" s="104"/>
    </row>
    <row r="40" spans="1:11" ht="22.35" customHeight="1" thickBot="1">
      <c r="B40" s="8"/>
      <c r="C40" s="8" t="s">
        <v>227</v>
      </c>
      <c r="D40" s="7">
        <v>1093.2</v>
      </c>
      <c r="E40" s="7">
        <v>309</v>
      </c>
      <c r="F40" s="7">
        <v>37.700000000000003</v>
      </c>
      <c r="G40" s="7">
        <v>330.6</v>
      </c>
      <c r="H40" s="7">
        <v>8.1999999999999993</v>
      </c>
      <c r="I40" s="7">
        <v>218.2</v>
      </c>
      <c r="J40" s="7">
        <v>1996.9</v>
      </c>
      <c r="K40" s="7">
        <v>0</v>
      </c>
    </row>
    <row r="41" spans="1:11" ht="11.25" thickBot="1">
      <c r="B41" s="8"/>
      <c r="C41" s="8" t="s">
        <v>111</v>
      </c>
      <c r="D41" s="7">
        <v>53.85</v>
      </c>
      <c r="E41" s="7">
        <v>23.55</v>
      </c>
      <c r="F41" s="7">
        <v>5.3</v>
      </c>
      <c r="G41" s="7">
        <v>10.5</v>
      </c>
      <c r="H41" s="7">
        <v>1.9</v>
      </c>
      <c r="I41" s="7">
        <v>11</v>
      </c>
      <c r="J41" s="7">
        <v>106.1</v>
      </c>
      <c r="K41" s="7">
        <v>0</v>
      </c>
    </row>
    <row r="42" spans="1:11" ht="11.25" thickBot="1">
      <c r="B42" s="8"/>
      <c r="C42" s="8" t="s">
        <v>119</v>
      </c>
      <c r="D42" s="7">
        <v>1157.3</v>
      </c>
      <c r="E42" s="7">
        <v>830.99954165985798</v>
      </c>
      <c r="F42" s="7">
        <v>273.30632871999899</v>
      </c>
      <c r="G42" s="7">
        <v>202.1</v>
      </c>
      <c r="H42" s="7">
        <v>24.4</v>
      </c>
      <c r="I42" s="7">
        <v>0.1</v>
      </c>
      <c r="J42" s="7">
        <v>2488.2058703798598</v>
      </c>
      <c r="K42" s="7">
        <v>0</v>
      </c>
    </row>
    <row r="43" spans="1:11" ht="11.25" thickBot="1">
      <c r="B43" s="8"/>
      <c r="C43" s="66" t="s">
        <v>228</v>
      </c>
      <c r="D43" s="7">
        <v>338.9</v>
      </c>
      <c r="E43" s="7">
        <v>63.371021800000001</v>
      </c>
      <c r="F43" s="7">
        <v>0</v>
      </c>
      <c r="G43" s="7">
        <v>68.5</v>
      </c>
      <c r="H43" s="7">
        <v>24.4</v>
      </c>
      <c r="I43" s="7">
        <v>0.1</v>
      </c>
      <c r="J43" s="7">
        <v>495.27102180000003</v>
      </c>
      <c r="K43" s="7">
        <v>0</v>
      </c>
    </row>
    <row r="44" spans="1:11" ht="11.25" thickBot="1">
      <c r="B44" s="8"/>
      <c r="C44" s="66" t="s">
        <v>229</v>
      </c>
      <c r="D44" s="7">
        <v>818.4</v>
      </c>
      <c r="E44" s="7">
        <v>767.62851985985799</v>
      </c>
      <c r="F44" s="7">
        <v>273.30632871999899</v>
      </c>
      <c r="G44" s="7">
        <v>133.6</v>
      </c>
      <c r="H44" s="7">
        <v>0</v>
      </c>
      <c r="I44" s="7">
        <v>0</v>
      </c>
      <c r="J44" s="7">
        <v>1992.93484857986</v>
      </c>
      <c r="K44" s="7">
        <v>0</v>
      </c>
    </row>
    <row r="45" spans="1:11" ht="11.25" thickBot="1">
      <c r="B45" s="8"/>
      <c r="C45" s="8" t="s">
        <v>231</v>
      </c>
      <c r="D45" s="7">
        <v>568.6</v>
      </c>
      <c r="E45" s="7">
        <v>198.1</v>
      </c>
      <c r="F45" s="7">
        <v>37.299999999999997</v>
      </c>
      <c r="G45" s="7">
        <v>156.6</v>
      </c>
      <c r="H45" s="7">
        <v>5.9</v>
      </c>
      <c r="I45" s="7">
        <v>214.9</v>
      </c>
      <c r="J45" s="7">
        <v>1181.4000000000001</v>
      </c>
      <c r="K45" s="7">
        <v>0</v>
      </c>
    </row>
    <row r="46" spans="1:11" ht="10.5" customHeight="1" thickBot="1">
      <c r="B46" s="67" t="s">
        <v>232</v>
      </c>
      <c r="C46" s="67"/>
      <c r="D46" s="67"/>
      <c r="E46" s="67"/>
      <c r="F46" s="67"/>
      <c r="G46" s="67"/>
      <c r="H46" s="67"/>
      <c r="I46" s="67"/>
      <c r="J46" s="67"/>
      <c r="K46" s="68"/>
    </row>
    <row r="47" spans="1:11" ht="11.25" thickBot="1">
      <c r="B47" s="8"/>
      <c r="C47" s="8" t="s">
        <v>153</v>
      </c>
      <c r="D47" s="7">
        <v>-95.3</v>
      </c>
      <c r="E47" s="7">
        <v>-19</v>
      </c>
      <c r="F47" s="7">
        <v>-1.2</v>
      </c>
      <c r="G47" s="7">
        <v>-26</v>
      </c>
      <c r="H47" s="7">
        <v>-0.5</v>
      </c>
      <c r="I47" s="7">
        <v>-1.4</v>
      </c>
      <c r="J47" s="7">
        <v>-143.4</v>
      </c>
      <c r="K47" s="7">
        <v>0</v>
      </c>
    </row>
    <row r="48" spans="1:11" ht="11.25" thickBot="1">
      <c r="B48" s="69"/>
      <c r="C48" s="69"/>
      <c r="D48" s="70"/>
      <c r="E48" s="70"/>
      <c r="F48" s="70"/>
      <c r="G48" s="70"/>
      <c r="H48" s="70"/>
      <c r="I48" s="70"/>
      <c r="J48" s="70"/>
      <c r="K48" s="70"/>
    </row>
    <row r="49" spans="2:11" ht="10.5" customHeight="1" thickTop="1">
      <c r="B49" s="105" t="s">
        <v>234</v>
      </c>
      <c r="C49" s="105"/>
      <c r="D49" s="105"/>
      <c r="E49" s="105"/>
      <c r="F49" s="105"/>
      <c r="G49" s="105"/>
      <c r="H49" s="105"/>
      <c r="I49" s="105"/>
      <c r="J49" s="105"/>
      <c r="K49" s="105"/>
    </row>
    <row r="50" spans="2:11" ht="11.25" thickBot="1">
      <c r="B50" s="8"/>
      <c r="C50" s="8" t="s">
        <v>220</v>
      </c>
      <c r="D50" s="11">
        <v>711.3</v>
      </c>
      <c r="E50" s="11">
        <v>624.79999999999995</v>
      </c>
      <c r="F50" s="11">
        <v>155</v>
      </c>
      <c r="G50" s="11">
        <v>33.5</v>
      </c>
      <c r="H50" s="11">
        <v>0</v>
      </c>
      <c r="I50" s="11">
        <v>0</v>
      </c>
      <c r="J50" s="11">
        <v>1524.6</v>
      </c>
      <c r="K50" s="11">
        <v>25.582441956492001</v>
      </c>
    </row>
    <row r="51" spans="2:11" ht="11.25" thickBot="1">
      <c r="B51" s="8"/>
      <c r="C51" s="8" t="s">
        <v>221</v>
      </c>
      <c r="D51" s="11">
        <v>-2.2000000000000002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-2.2000000000000002</v>
      </c>
      <c r="K51" s="11">
        <v>0</v>
      </c>
    </row>
    <row r="52" spans="2:11" ht="10.5" customHeight="1" thickBot="1">
      <c r="B52" s="98" t="s">
        <v>222</v>
      </c>
      <c r="C52" s="99"/>
      <c r="D52" s="56">
        <v>709.1</v>
      </c>
      <c r="E52" s="56">
        <v>624.79999999999995</v>
      </c>
      <c r="F52" s="56">
        <v>155</v>
      </c>
      <c r="G52" s="56">
        <v>33.5</v>
      </c>
      <c r="H52" s="56">
        <v>0</v>
      </c>
      <c r="I52" s="56">
        <v>0</v>
      </c>
      <c r="J52" s="56">
        <v>1522.4</v>
      </c>
      <c r="K52" s="56">
        <v>25.582441956492001</v>
      </c>
    </row>
    <row r="53" spans="2:11" ht="11.25" thickBot="1"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2:11" ht="10.5" customHeight="1" thickBot="1">
      <c r="B54" s="107" t="s">
        <v>52</v>
      </c>
      <c r="C54" s="108"/>
      <c r="D54" s="56">
        <v>416.2</v>
      </c>
      <c r="E54" s="56">
        <v>279.7</v>
      </c>
      <c r="F54" s="56">
        <v>66.599999999999994</v>
      </c>
      <c r="G54" s="56">
        <v>17.3</v>
      </c>
      <c r="H54" s="56">
        <v>0</v>
      </c>
      <c r="I54" s="56">
        <v>0</v>
      </c>
      <c r="J54" s="56">
        <v>779.8</v>
      </c>
      <c r="K54" s="56">
        <v>12.8</v>
      </c>
    </row>
    <row r="55" spans="2:11" ht="21.75" thickBot="1">
      <c r="B55" s="8"/>
      <c r="C55" s="8" t="s">
        <v>223</v>
      </c>
      <c r="D55" s="58">
        <v>0.58694119306162795</v>
      </c>
      <c r="E55" s="58">
        <v>0.44766325224071701</v>
      </c>
      <c r="F55" s="58">
        <v>0.429677419354839</v>
      </c>
      <c r="G55" s="58">
        <v>0.51641791044776097</v>
      </c>
      <c r="H55" s="58" t="s">
        <v>1</v>
      </c>
      <c r="I55" s="58" t="s">
        <v>1</v>
      </c>
      <c r="J55" s="58">
        <v>0.51221755123489199</v>
      </c>
      <c r="K55" s="58">
        <v>0.49982106133125098</v>
      </c>
    </row>
    <row r="56" spans="2:11" ht="10.5" hidden="1" customHeight="1">
      <c r="B56" s="109" t="s">
        <v>92</v>
      </c>
      <c r="C56" s="109"/>
      <c r="D56" s="60">
        <v>-48.1</v>
      </c>
      <c r="E56" s="60">
        <v>-3.1</v>
      </c>
      <c r="F56" s="60">
        <v>-0.4</v>
      </c>
      <c r="G56" s="60">
        <v>-4.5999999999999996</v>
      </c>
      <c r="H56" s="60">
        <v>0</v>
      </c>
      <c r="I56" s="60">
        <v>0</v>
      </c>
      <c r="J56" s="60">
        <v>-56.2</v>
      </c>
      <c r="K56" s="60">
        <v>-9.9999999999999603E-2</v>
      </c>
    </row>
    <row r="57" spans="2:11" ht="10.5" hidden="1" customHeight="1">
      <c r="B57" s="59" t="s">
        <v>93</v>
      </c>
      <c r="C57" s="59"/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0.7</v>
      </c>
    </row>
    <row r="58" spans="2:11" ht="11.1" customHeight="1" thickBot="1">
      <c r="B58" s="98" t="s">
        <v>224</v>
      </c>
      <c r="C58" s="99"/>
      <c r="D58" s="56">
        <v>-19.6999999999999</v>
      </c>
      <c r="E58" s="56">
        <v>65.099999999999994</v>
      </c>
      <c r="F58" s="56">
        <v>11.9</v>
      </c>
      <c r="G58" s="56">
        <v>-1.6</v>
      </c>
      <c r="H58" s="56">
        <v>0</v>
      </c>
      <c r="I58" s="56">
        <v>0</v>
      </c>
      <c r="J58" s="56">
        <v>55.7</v>
      </c>
      <c r="K58" s="56">
        <v>0.24707620249596701</v>
      </c>
    </row>
    <row r="59" spans="2:11" ht="10.5" customHeight="1" thickBot="1">
      <c r="B59" s="100"/>
      <c r="C59" s="101" t="s">
        <v>225</v>
      </c>
      <c r="D59" s="62"/>
      <c r="E59" s="62"/>
      <c r="F59" s="62"/>
      <c r="G59" s="62">
        <v>1.1000000000000001</v>
      </c>
      <c r="H59" s="62"/>
      <c r="I59" s="62"/>
      <c r="J59" s="62"/>
      <c r="K59" s="62"/>
    </row>
    <row r="60" spans="2:11" ht="11.25" thickBot="1">
      <c r="B60" s="57"/>
      <c r="C60" s="57"/>
      <c r="D60" s="57"/>
      <c r="E60" s="57"/>
      <c r="F60" s="57"/>
      <c r="G60" s="57"/>
      <c r="H60" s="57"/>
      <c r="I60" s="57"/>
      <c r="J60" s="57"/>
      <c r="K60" s="57"/>
    </row>
    <row r="61" spans="2:11" ht="10.5" customHeight="1">
      <c r="B61" s="103" t="s">
        <v>226</v>
      </c>
      <c r="C61" s="103"/>
      <c r="D61" s="104" t="s">
        <v>104</v>
      </c>
      <c r="E61" s="104"/>
      <c r="F61" s="104"/>
      <c r="G61" s="104"/>
      <c r="H61" s="104"/>
      <c r="I61" s="104"/>
      <c r="J61" s="104"/>
      <c r="K61" s="104"/>
    </row>
    <row r="62" spans="2:11" ht="22.35" customHeight="1" thickBot="1">
      <c r="B62" s="8"/>
      <c r="C62" s="8" t="s">
        <v>227</v>
      </c>
      <c r="D62" s="7">
        <v>723.1</v>
      </c>
      <c r="E62" s="7">
        <v>249.1</v>
      </c>
      <c r="F62" s="7">
        <v>52</v>
      </c>
      <c r="G62" s="7">
        <v>45.6</v>
      </c>
      <c r="H62" s="7">
        <v>0</v>
      </c>
      <c r="I62" s="7">
        <v>0</v>
      </c>
      <c r="J62" s="7">
        <v>1069.8</v>
      </c>
      <c r="K62" s="7">
        <v>0</v>
      </c>
    </row>
    <row r="63" spans="2:11" ht="11.25" thickBot="1">
      <c r="B63" s="8"/>
      <c r="C63" s="8" t="s">
        <v>111</v>
      </c>
      <c r="D63" s="7">
        <v>26.5</v>
      </c>
      <c r="E63" s="7">
        <v>23.6</v>
      </c>
      <c r="F63" s="7">
        <v>6</v>
      </c>
      <c r="G63" s="7">
        <v>0</v>
      </c>
      <c r="H63" s="7">
        <v>0</v>
      </c>
      <c r="I63" s="7">
        <v>0</v>
      </c>
      <c r="J63" s="7">
        <v>56.1</v>
      </c>
      <c r="K63" s="7">
        <v>0</v>
      </c>
    </row>
    <row r="64" spans="2:11" ht="11.25" thickBot="1">
      <c r="B64" s="8"/>
      <c r="C64" s="8" t="s">
        <v>119</v>
      </c>
      <c r="D64" s="7">
        <v>296.8</v>
      </c>
      <c r="E64" s="7">
        <v>148.19009193000301</v>
      </c>
      <c r="F64" s="7">
        <v>0</v>
      </c>
      <c r="G64" s="7">
        <v>12.3</v>
      </c>
      <c r="H64" s="7">
        <v>0</v>
      </c>
      <c r="I64" s="7">
        <v>0</v>
      </c>
      <c r="J64" s="7">
        <v>457.29009193000297</v>
      </c>
      <c r="K64" s="7">
        <v>0</v>
      </c>
    </row>
    <row r="65" spans="2:11" ht="11.25" thickBot="1">
      <c r="B65" s="8"/>
      <c r="C65" s="66" t="s">
        <v>228</v>
      </c>
      <c r="D65" s="7">
        <v>296.8</v>
      </c>
      <c r="E65" s="7">
        <v>9.3962038600000906</v>
      </c>
      <c r="F65" s="7">
        <v>0</v>
      </c>
      <c r="G65" s="7">
        <v>12.3</v>
      </c>
      <c r="H65" s="7">
        <v>0</v>
      </c>
      <c r="I65" s="7">
        <v>0</v>
      </c>
      <c r="J65" s="7">
        <v>318.49620385999998</v>
      </c>
      <c r="K65" s="7">
        <v>0</v>
      </c>
    </row>
    <row r="66" spans="2:11" ht="11.25" thickBot="1">
      <c r="B66" s="8"/>
      <c r="C66" s="66" t="s">
        <v>229</v>
      </c>
      <c r="D66" s="7">
        <v>0</v>
      </c>
      <c r="E66" s="7">
        <v>138.793888070002</v>
      </c>
      <c r="F66" s="7">
        <v>0</v>
      </c>
      <c r="G66" s="7">
        <v>0</v>
      </c>
      <c r="H66" s="7">
        <v>0</v>
      </c>
      <c r="I66" s="7">
        <v>0</v>
      </c>
      <c r="J66" s="7">
        <v>138.793888070002</v>
      </c>
      <c r="K66" s="7">
        <v>0</v>
      </c>
    </row>
    <row r="67" spans="2:11" ht="11.25" thickBot="1">
      <c r="B67" s="8"/>
      <c r="C67" s="8" t="s">
        <v>231</v>
      </c>
      <c r="D67" s="7">
        <v>183.8</v>
      </c>
      <c r="E67" s="7">
        <v>169.2</v>
      </c>
      <c r="F67" s="7">
        <v>42.2</v>
      </c>
      <c r="G67" s="7">
        <v>23.9</v>
      </c>
      <c r="H67" s="7">
        <v>0</v>
      </c>
      <c r="I67" s="7">
        <v>0</v>
      </c>
      <c r="J67" s="7">
        <v>419.1</v>
      </c>
      <c r="K67" s="7">
        <v>0</v>
      </c>
    </row>
    <row r="68" spans="2:11" ht="10.5" customHeight="1" thickBot="1">
      <c r="B68" s="67" t="s">
        <v>232</v>
      </c>
      <c r="C68" s="67"/>
      <c r="D68" s="67"/>
      <c r="E68" s="67"/>
      <c r="F68" s="67"/>
      <c r="G68" s="67"/>
      <c r="H68" s="67"/>
      <c r="I68" s="67"/>
      <c r="J68" s="67"/>
      <c r="K68" s="68"/>
    </row>
    <row r="69" spans="2:11" ht="11.25" thickBot="1">
      <c r="B69" s="8"/>
      <c r="C69" s="8" t="s">
        <v>153</v>
      </c>
      <c r="D69" s="7">
        <v>-102</v>
      </c>
      <c r="E69" s="7">
        <v>-6.9</v>
      </c>
      <c r="F69" s="7">
        <v>-1.2</v>
      </c>
      <c r="G69" s="7">
        <v>-4.9000000000000004</v>
      </c>
      <c r="H69" s="7">
        <v>0</v>
      </c>
      <c r="I69" s="7">
        <v>0</v>
      </c>
      <c r="J69" s="7">
        <v>-115</v>
      </c>
      <c r="K69" s="7">
        <v>-2.2999999999999998</v>
      </c>
    </row>
    <row r="70" spans="2:11" ht="11.25" thickBot="1">
      <c r="B70" s="69"/>
      <c r="C70" s="69"/>
      <c r="D70" s="70"/>
      <c r="E70" s="70"/>
      <c r="F70" s="70"/>
      <c r="G70" s="70"/>
      <c r="H70" s="70"/>
      <c r="I70" s="70"/>
      <c r="J70" s="70"/>
      <c r="K70" s="70"/>
    </row>
    <row r="71" spans="2:11" ht="10.5" customHeight="1">
      <c r="B71" s="104" t="s">
        <v>235</v>
      </c>
      <c r="C71" s="104"/>
      <c r="D71" s="104"/>
      <c r="E71" s="104"/>
      <c r="F71" s="104"/>
      <c r="G71" s="104"/>
      <c r="H71" s="104"/>
      <c r="I71" s="104"/>
      <c r="J71" s="104"/>
      <c r="K71" s="104"/>
    </row>
    <row r="72" spans="2:11" ht="11.25" thickBot="1">
      <c r="B72" s="8"/>
      <c r="C72" s="8" t="s">
        <v>220</v>
      </c>
      <c r="D72" s="11">
        <v>2.7</v>
      </c>
      <c r="E72" s="11">
        <v>359.6</v>
      </c>
      <c r="F72" s="11">
        <v>65.7</v>
      </c>
      <c r="G72" s="11">
        <v>25.8</v>
      </c>
      <c r="H72" s="11">
        <v>0</v>
      </c>
      <c r="I72" s="11">
        <v>0</v>
      </c>
      <c r="J72" s="11">
        <v>453.8</v>
      </c>
      <c r="K72" s="11">
        <v>0</v>
      </c>
    </row>
    <row r="73" spans="2:11" ht="11.25" thickBot="1">
      <c r="B73" s="8"/>
      <c r="C73" s="8" t="s">
        <v>221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</row>
    <row r="74" spans="2:11" ht="10.5" customHeight="1" thickBot="1">
      <c r="B74" s="98" t="s">
        <v>222</v>
      </c>
      <c r="C74" s="99"/>
      <c r="D74" s="56">
        <v>2.7</v>
      </c>
      <c r="E74" s="56">
        <v>359.6</v>
      </c>
      <c r="F74" s="56">
        <v>65.7</v>
      </c>
      <c r="G74" s="56">
        <v>25.8</v>
      </c>
      <c r="H74" s="56">
        <v>0</v>
      </c>
      <c r="I74" s="56">
        <v>0</v>
      </c>
      <c r="J74" s="56">
        <v>453.8</v>
      </c>
      <c r="K74" s="56">
        <v>0</v>
      </c>
    </row>
    <row r="75" spans="2:11" ht="11.25" thickBot="1">
      <c r="B75" s="57"/>
      <c r="C75" s="57"/>
      <c r="D75" s="57"/>
      <c r="E75" s="57"/>
      <c r="F75" s="57"/>
      <c r="G75" s="57"/>
      <c r="H75" s="57"/>
      <c r="I75" s="57"/>
      <c r="J75" s="57"/>
      <c r="K75" s="57"/>
    </row>
    <row r="76" spans="2:11" ht="10.5" customHeight="1" thickBot="1">
      <c r="B76" s="107" t="s">
        <v>52</v>
      </c>
      <c r="C76" s="108"/>
      <c r="D76" s="56">
        <v>1.6</v>
      </c>
      <c r="E76" s="56">
        <v>162.5</v>
      </c>
      <c r="F76" s="56">
        <v>28</v>
      </c>
      <c r="G76" s="56">
        <v>13.4</v>
      </c>
      <c r="H76" s="56">
        <v>0</v>
      </c>
      <c r="I76" s="56">
        <v>0</v>
      </c>
      <c r="J76" s="56">
        <v>205.5</v>
      </c>
      <c r="K76" s="56">
        <v>0</v>
      </c>
    </row>
    <row r="77" spans="2:11" ht="21.75" thickBot="1">
      <c r="B77" s="8"/>
      <c r="C77" s="8" t="s">
        <v>223</v>
      </c>
      <c r="D77" s="58">
        <v>0.592592592592593</v>
      </c>
      <c r="E77" s="58">
        <v>0.451890989988877</v>
      </c>
      <c r="F77" s="58">
        <v>0.42617960426179602</v>
      </c>
      <c r="G77" s="58">
        <v>0.51937984496124001</v>
      </c>
      <c r="H77" s="58" t="s">
        <v>1</v>
      </c>
      <c r="I77" s="58" t="s">
        <v>1</v>
      </c>
      <c r="J77" s="58">
        <v>0.452842661965624</v>
      </c>
      <c r="K77" s="58" t="s">
        <v>1</v>
      </c>
    </row>
    <row r="78" spans="2:11" ht="10.5" hidden="1" customHeight="1">
      <c r="B78" s="109" t="s">
        <v>92</v>
      </c>
      <c r="C78" s="109"/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</row>
    <row r="79" spans="2:11" ht="10.5" hidden="1" customHeight="1">
      <c r="B79" s="59" t="s">
        <v>93</v>
      </c>
      <c r="C79" s="59"/>
      <c r="D79" s="60" t="s">
        <v>29</v>
      </c>
      <c r="E79" s="60" t="s">
        <v>94</v>
      </c>
      <c r="F79" s="60" t="s">
        <v>31</v>
      </c>
      <c r="G79" s="60" t="s">
        <v>32</v>
      </c>
      <c r="H79" s="60" t="s">
        <v>33</v>
      </c>
      <c r="I79" s="60" t="s">
        <v>34</v>
      </c>
      <c r="J79" s="60" t="s">
        <v>35</v>
      </c>
      <c r="K79" s="60" t="s">
        <v>36</v>
      </c>
    </row>
    <row r="80" spans="2:11" ht="11.1" customHeight="1" thickBot="1">
      <c r="B80" s="98" t="s">
        <v>224</v>
      </c>
      <c r="C80" s="99"/>
      <c r="D80" s="56">
        <v>-0.2</v>
      </c>
      <c r="E80" s="56">
        <v>25.7</v>
      </c>
      <c r="F80" s="56">
        <v>2.6</v>
      </c>
      <c r="G80" s="56">
        <v>-5.2</v>
      </c>
      <c r="H80" s="56">
        <v>0</v>
      </c>
      <c r="I80" s="56">
        <v>0</v>
      </c>
      <c r="J80" s="56">
        <v>22.9</v>
      </c>
      <c r="K80" s="56">
        <v>0</v>
      </c>
    </row>
    <row r="81" spans="2:11" ht="11.25" thickBot="1"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2:11" ht="10.5" customHeight="1">
      <c r="B82" s="103" t="s">
        <v>226</v>
      </c>
      <c r="C82" s="103"/>
      <c r="D82" s="104" t="s">
        <v>104</v>
      </c>
      <c r="E82" s="104"/>
      <c r="F82" s="104"/>
      <c r="G82" s="104"/>
      <c r="H82" s="104"/>
      <c r="I82" s="104"/>
      <c r="J82" s="104"/>
      <c r="K82" s="104"/>
    </row>
    <row r="83" spans="2:11" ht="22.35" customHeight="1" thickBot="1">
      <c r="B83" s="8"/>
      <c r="C83" s="8" t="s">
        <v>227</v>
      </c>
      <c r="D83" s="7">
        <v>0</v>
      </c>
      <c r="E83" s="7">
        <v>117.8</v>
      </c>
      <c r="F83" s="7">
        <v>18.2</v>
      </c>
      <c r="G83" s="7">
        <v>45.3</v>
      </c>
      <c r="H83" s="7">
        <v>0</v>
      </c>
      <c r="I83" s="7">
        <v>0</v>
      </c>
      <c r="J83" s="7">
        <v>181.3</v>
      </c>
      <c r="K83" s="7">
        <v>0</v>
      </c>
    </row>
    <row r="84" spans="2:11" ht="11.25" thickBot="1">
      <c r="B84" s="8"/>
      <c r="C84" s="8" t="s">
        <v>111</v>
      </c>
      <c r="D84" s="7">
        <v>0.1</v>
      </c>
      <c r="E84" s="7">
        <v>13.5</v>
      </c>
      <c r="F84" s="7">
        <v>2.6</v>
      </c>
      <c r="G84" s="7">
        <v>1.4</v>
      </c>
      <c r="H84" s="7">
        <v>0</v>
      </c>
      <c r="I84" s="7">
        <v>0</v>
      </c>
      <c r="J84" s="7">
        <v>17.600000000000001</v>
      </c>
      <c r="K84" s="7">
        <v>0</v>
      </c>
    </row>
    <row r="85" spans="2:11" ht="11.25" thickBot="1">
      <c r="B85" s="8"/>
      <c r="C85" s="8" t="s">
        <v>119</v>
      </c>
      <c r="D85" s="7">
        <v>0</v>
      </c>
      <c r="E85" s="7">
        <v>0</v>
      </c>
      <c r="F85" s="7">
        <v>0</v>
      </c>
      <c r="G85" s="7">
        <v>5.2</v>
      </c>
      <c r="H85" s="7">
        <v>0</v>
      </c>
      <c r="I85" s="7">
        <v>0</v>
      </c>
      <c r="J85" s="7">
        <v>5.2</v>
      </c>
      <c r="K85" s="7">
        <v>0</v>
      </c>
    </row>
    <row r="86" spans="2:11" ht="11.25" thickBot="1">
      <c r="B86" s="8"/>
      <c r="C86" s="66" t="s">
        <v>228</v>
      </c>
      <c r="D86" s="7">
        <v>0</v>
      </c>
      <c r="E86" s="7">
        <v>0</v>
      </c>
      <c r="F86" s="7">
        <v>0</v>
      </c>
      <c r="G86" s="7">
        <v>5.2</v>
      </c>
      <c r="H86" s="7">
        <v>0</v>
      </c>
      <c r="I86" s="7">
        <v>0</v>
      </c>
      <c r="J86" s="7">
        <v>5.2</v>
      </c>
      <c r="K86" s="7">
        <v>0</v>
      </c>
    </row>
    <row r="87" spans="2:11" ht="11.25" thickBot="1">
      <c r="B87" s="8"/>
      <c r="C87" s="66" t="s">
        <v>229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</row>
    <row r="88" spans="2:11" ht="11.25" thickBot="1">
      <c r="B88" s="8"/>
      <c r="C88" s="8" t="s">
        <v>231</v>
      </c>
      <c r="D88" s="7">
        <v>0</v>
      </c>
      <c r="E88" s="7">
        <v>94.2</v>
      </c>
      <c r="F88" s="7">
        <v>18</v>
      </c>
      <c r="G88" s="7">
        <v>6.3</v>
      </c>
      <c r="H88" s="7">
        <v>0</v>
      </c>
      <c r="I88" s="7">
        <v>0</v>
      </c>
      <c r="J88" s="7">
        <v>118.5</v>
      </c>
      <c r="K88" s="7">
        <v>0</v>
      </c>
    </row>
    <row r="89" spans="2:11" ht="10.5" customHeight="1" thickBot="1">
      <c r="B89" s="67" t="s">
        <v>232</v>
      </c>
      <c r="C89" s="67"/>
      <c r="D89" s="67"/>
      <c r="E89" s="67"/>
      <c r="F89" s="67"/>
      <c r="G89" s="67"/>
      <c r="H89" s="67"/>
      <c r="I89" s="67"/>
      <c r="J89" s="67"/>
      <c r="K89" s="68"/>
    </row>
    <row r="90" spans="2:11" ht="11.25" thickBot="1">
      <c r="B90" s="8"/>
      <c r="C90" s="8" t="s">
        <v>153</v>
      </c>
      <c r="D90" s="7">
        <v>0</v>
      </c>
      <c r="E90" s="7">
        <v>-3</v>
      </c>
      <c r="F90" s="7">
        <v>-0.6</v>
      </c>
      <c r="G90" s="7">
        <v>-5.5</v>
      </c>
      <c r="H90" s="7">
        <v>0</v>
      </c>
      <c r="I90" s="7">
        <v>0</v>
      </c>
      <c r="J90" s="7">
        <v>-9.1</v>
      </c>
      <c r="K90" s="7">
        <v>0</v>
      </c>
    </row>
    <row r="91" spans="2:11"/>
    <row r="92" spans="2:11"/>
    <row r="93" spans="2:11"/>
    <row r="94" spans="2:11" ht="10.5" thickBot="1"/>
    <row r="95" spans="2:11" ht="13.5" customHeight="1" thickBot="1">
      <c r="B95" s="110" t="s">
        <v>99</v>
      </c>
      <c r="C95" s="111"/>
      <c r="D95" s="49" t="s">
        <v>29</v>
      </c>
      <c r="E95" s="49" t="s">
        <v>30</v>
      </c>
      <c r="F95" s="49" t="s">
        <v>31</v>
      </c>
      <c r="G95" s="49" t="s">
        <v>32</v>
      </c>
      <c r="H95" s="50" t="s">
        <v>33</v>
      </c>
      <c r="I95" s="36" t="s">
        <v>217</v>
      </c>
      <c r="J95" s="36" t="s">
        <v>218</v>
      </c>
      <c r="K95" s="36" t="s">
        <v>219</v>
      </c>
    </row>
    <row r="96" spans="2:11" ht="15.75" customHeight="1" thickBot="1">
      <c r="B96" s="112" t="s">
        <v>95</v>
      </c>
      <c r="C96" s="113"/>
      <c r="D96" s="39"/>
      <c r="E96" s="39"/>
      <c r="F96" s="39"/>
      <c r="G96" s="39"/>
      <c r="H96" s="50"/>
      <c r="I96" s="36"/>
      <c r="J96" s="36"/>
      <c r="K96" s="36"/>
    </row>
    <row r="97" spans="2:11" ht="15.75" customHeight="1" thickBot="1">
      <c r="B97" s="114"/>
      <c r="C97" s="115"/>
      <c r="D97" s="53" t="s">
        <v>37</v>
      </c>
      <c r="E97" s="53" t="s">
        <v>37</v>
      </c>
      <c r="F97" s="53" t="s">
        <v>37</v>
      </c>
      <c r="G97" s="53" t="s">
        <v>37</v>
      </c>
      <c r="H97" s="54"/>
      <c r="I97" s="97"/>
      <c r="J97" s="97"/>
      <c r="K97" s="97"/>
    </row>
    <row r="98" spans="2:11" ht="15.75" customHeight="1" thickTop="1" thickBot="1">
      <c r="B98" s="47" t="s">
        <v>38</v>
      </c>
      <c r="C98" s="47"/>
      <c r="D98" s="47"/>
      <c r="E98" s="47"/>
      <c r="F98" s="47"/>
      <c r="G98" s="47"/>
      <c r="H98" s="47"/>
      <c r="I98" s="47"/>
      <c r="J98" s="47"/>
      <c r="K98" s="48"/>
    </row>
    <row r="99" spans="2:11" ht="11.25" thickBot="1">
      <c r="B99" s="8"/>
      <c r="C99" s="8" t="s">
        <v>220</v>
      </c>
      <c r="D99" s="11">
        <v>1153.8800000000001</v>
      </c>
      <c r="E99" s="11">
        <v>816.2</v>
      </c>
      <c r="F99" s="11">
        <v>187</v>
      </c>
      <c r="G99" s="11">
        <v>181.81</v>
      </c>
      <c r="H99" s="11">
        <v>31.5</v>
      </c>
      <c r="I99" s="11">
        <v>916.64</v>
      </c>
      <c r="J99" s="11">
        <v>3287.03</v>
      </c>
      <c r="K99" s="11">
        <v>5.9824419564919999</v>
      </c>
    </row>
    <row r="100" spans="2:11" ht="11.25" thickBot="1">
      <c r="B100" s="8"/>
      <c r="C100" s="8" t="s">
        <v>221</v>
      </c>
      <c r="D100" s="11">
        <v>-1.7</v>
      </c>
      <c r="E100" s="11">
        <v>-18.7</v>
      </c>
      <c r="F100" s="11">
        <v>0</v>
      </c>
      <c r="G100" s="11">
        <v>0</v>
      </c>
      <c r="H100" s="11">
        <v>-3.6</v>
      </c>
      <c r="I100" s="11">
        <v>-888.23</v>
      </c>
      <c r="J100" s="11">
        <v>-912.23</v>
      </c>
      <c r="K100" s="11">
        <v>0</v>
      </c>
    </row>
    <row r="101" spans="2:11" ht="10.5" customHeight="1" thickBot="1">
      <c r="B101" s="98" t="s">
        <v>222</v>
      </c>
      <c r="C101" s="99"/>
      <c r="D101" s="56">
        <v>1152.18</v>
      </c>
      <c r="E101" s="56">
        <v>797.5</v>
      </c>
      <c r="F101" s="56">
        <v>187</v>
      </c>
      <c r="G101" s="56">
        <v>181.81</v>
      </c>
      <c r="H101" s="56">
        <v>27.9</v>
      </c>
      <c r="I101" s="56">
        <v>28.409999999999901</v>
      </c>
      <c r="J101" s="56">
        <v>2374.8000000000002</v>
      </c>
      <c r="K101" s="56">
        <v>5.9824419564919999</v>
      </c>
    </row>
    <row r="102" spans="2:11" ht="11.25" thickBot="1"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2:11" ht="10.5" customHeight="1" thickBot="1">
      <c r="B103" s="107" t="s">
        <v>52</v>
      </c>
      <c r="C103" s="108"/>
      <c r="D103" s="56">
        <v>625.14</v>
      </c>
      <c r="E103" s="56">
        <v>340.8</v>
      </c>
      <c r="F103" s="56">
        <v>78.5</v>
      </c>
      <c r="G103" s="56">
        <v>82.47</v>
      </c>
      <c r="H103" s="56">
        <v>15.4</v>
      </c>
      <c r="I103" s="56">
        <v>-12.9</v>
      </c>
      <c r="J103" s="56">
        <v>1129.4100000000001</v>
      </c>
      <c r="K103" s="56">
        <v>3.3866432901389598</v>
      </c>
    </row>
    <row r="104" spans="2:11" ht="21.75" thickBot="1">
      <c r="B104" s="8"/>
      <c r="C104" s="8" t="s">
        <v>223</v>
      </c>
      <c r="D104" s="58">
        <v>0.54257147320731103</v>
      </c>
      <c r="E104" s="58">
        <v>0.42733542319749201</v>
      </c>
      <c r="F104" s="58">
        <v>0.419786096256684</v>
      </c>
      <c r="G104" s="58">
        <v>0.453605412243551</v>
      </c>
      <c r="H104" s="58">
        <v>0.55197132616487499</v>
      </c>
      <c r="I104" s="58">
        <v>-0.45406546990496499</v>
      </c>
      <c r="J104" s="58">
        <v>0.47558110156644801</v>
      </c>
      <c r="K104" s="58">
        <v>0.56609714139622602</v>
      </c>
    </row>
    <row r="105" spans="2:11" ht="11.1" hidden="1" customHeight="1">
      <c r="B105" s="59" t="e">
        <v>#REF!</v>
      </c>
      <c r="C105" s="59"/>
      <c r="D105" s="60">
        <v>-1107.2</v>
      </c>
      <c r="E105" s="60">
        <v>-48.6</v>
      </c>
      <c r="F105" s="60">
        <v>0</v>
      </c>
      <c r="G105" s="60">
        <v>0</v>
      </c>
      <c r="H105" s="60">
        <v>0</v>
      </c>
      <c r="I105" s="60">
        <v>0</v>
      </c>
      <c r="J105" s="60">
        <v>-1155.8</v>
      </c>
      <c r="K105" s="60">
        <v>-158.19999999999999</v>
      </c>
    </row>
    <row r="106" spans="2:11" ht="11.1" hidden="1" customHeight="1">
      <c r="B106" s="59" t="e">
        <v>#REF!</v>
      </c>
      <c r="C106" s="59"/>
      <c r="D106" s="60">
        <v>-486.2</v>
      </c>
      <c r="E106" s="60">
        <v>-642.5</v>
      </c>
      <c r="F106" s="60">
        <v>-83.8</v>
      </c>
      <c r="G106" s="60">
        <v>0</v>
      </c>
      <c r="H106" s="60">
        <v>-25.5</v>
      </c>
      <c r="I106" s="60">
        <v>-9.1</v>
      </c>
      <c r="J106" s="60">
        <v>-1247.0999999999999</v>
      </c>
      <c r="K106" s="60">
        <v>-37.6</v>
      </c>
    </row>
    <row r="107" spans="2:11" ht="10.5" customHeight="1" thickBot="1">
      <c r="B107" s="98" t="s">
        <v>224</v>
      </c>
      <c r="C107" s="99"/>
      <c r="D107" s="56">
        <v>136.24</v>
      </c>
      <c r="E107" s="56">
        <v>61.6</v>
      </c>
      <c r="F107" s="56">
        <v>9.2999999999999901</v>
      </c>
      <c r="G107" s="56">
        <v>-0.81000000000001304</v>
      </c>
      <c r="H107" s="56">
        <v>4.4000000000000004</v>
      </c>
      <c r="I107" s="56">
        <v>-15.5</v>
      </c>
      <c r="J107" s="56">
        <v>195.23</v>
      </c>
      <c r="K107" s="56">
        <v>-0.452923797504033</v>
      </c>
    </row>
    <row r="108" spans="2:11" ht="10.5" customHeight="1" thickBot="1">
      <c r="B108" s="100"/>
      <c r="C108" s="101" t="s">
        <v>225</v>
      </c>
      <c r="D108" s="62"/>
      <c r="E108" s="62"/>
      <c r="F108" s="62"/>
      <c r="G108" s="62">
        <v>1.8</v>
      </c>
      <c r="H108" s="62"/>
      <c r="I108" s="62"/>
      <c r="J108" s="62"/>
      <c r="K108" s="62"/>
    </row>
    <row r="109" spans="2:11" ht="11.25" thickBot="1"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2:11" ht="10.5" customHeight="1" thickBot="1">
      <c r="B110" s="67" t="s">
        <v>232</v>
      </c>
      <c r="C110" s="67"/>
      <c r="D110" s="67"/>
      <c r="E110" s="67"/>
      <c r="F110" s="67"/>
      <c r="G110" s="67"/>
      <c r="H110" s="67"/>
      <c r="I110" s="67"/>
      <c r="J110" s="67"/>
      <c r="K110" s="68"/>
    </row>
    <row r="111" spans="2:11" ht="11.25" thickBot="1">
      <c r="B111" s="8"/>
      <c r="C111" s="8" t="s">
        <v>153</v>
      </c>
      <c r="D111" s="7">
        <v>-93.3</v>
      </c>
      <c r="E111" s="7">
        <v>-15.1</v>
      </c>
      <c r="F111" s="7">
        <v>-1.1000000000000001</v>
      </c>
      <c r="G111" s="7">
        <v>-21.5</v>
      </c>
      <c r="H111" s="7">
        <v>-0.2</v>
      </c>
      <c r="I111" s="7">
        <v>-0.7</v>
      </c>
      <c r="J111" s="7">
        <v>-131.9</v>
      </c>
      <c r="K111" s="7">
        <v>-9.9999999999999603E-2</v>
      </c>
    </row>
    <row r="112" spans="2:11" ht="11.25" thickBot="1">
      <c r="B112" s="69"/>
      <c r="C112" s="69"/>
      <c r="D112" s="70"/>
      <c r="E112" s="70"/>
      <c r="F112" s="70"/>
      <c r="G112" s="70"/>
      <c r="H112" s="70"/>
      <c r="I112" s="70"/>
      <c r="J112" s="70"/>
      <c r="K112" s="70"/>
    </row>
    <row r="113" spans="1:11" ht="10.5" customHeight="1">
      <c r="B113" s="104" t="s">
        <v>233</v>
      </c>
      <c r="C113" s="104"/>
      <c r="D113" s="104"/>
      <c r="E113" s="104"/>
      <c r="F113" s="104"/>
      <c r="G113" s="104"/>
      <c r="H113" s="104"/>
      <c r="I113" s="104"/>
      <c r="J113" s="104"/>
      <c r="K113" s="104"/>
    </row>
    <row r="114" spans="1:11" ht="11.25" thickBot="1">
      <c r="B114" s="8"/>
      <c r="C114" s="8" t="s">
        <v>220</v>
      </c>
      <c r="D114" s="11">
        <v>712.28</v>
      </c>
      <c r="E114" s="11">
        <v>305</v>
      </c>
      <c r="F114" s="11">
        <v>67.400000000000006</v>
      </c>
      <c r="G114" s="11">
        <v>146.51</v>
      </c>
      <c r="H114" s="11">
        <v>31.5</v>
      </c>
      <c r="I114" s="11">
        <v>916.64</v>
      </c>
      <c r="J114" s="11">
        <v>2179.33</v>
      </c>
      <c r="K114" s="11">
        <v>0</v>
      </c>
    </row>
    <row r="115" spans="1:11" ht="11.25" thickBot="1">
      <c r="B115" s="8"/>
      <c r="C115" s="8" t="s">
        <v>221</v>
      </c>
      <c r="D115" s="11">
        <v>0</v>
      </c>
      <c r="E115" s="11">
        <v>-18.7</v>
      </c>
      <c r="F115" s="11">
        <v>0</v>
      </c>
      <c r="G115" s="11">
        <v>0</v>
      </c>
      <c r="H115" s="11">
        <v>-3.6</v>
      </c>
      <c r="I115" s="11">
        <v>-888.23</v>
      </c>
      <c r="J115" s="11">
        <v>-910.53</v>
      </c>
      <c r="K115" s="11">
        <v>0</v>
      </c>
    </row>
    <row r="116" spans="1:11" ht="10.5" customHeight="1" thickBot="1">
      <c r="B116" s="98" t="s">
        <v>222</v>
      </c>
      <c r="C116" s="99"/>
      <c r="D116" s="56">
        <v>712.28</v>
      </c>
      <c r="E116" s="56">
        <v>286.3</v>
      </c>
      <c r="F116" s="56">
        <v>67.400000000000006</v>
      </c>
      <c r="G116" s="56">
        <v>146.51</v>
      </c>
      <c r="H116" s="56">
        <v>27.9</v>
      </c>
      <c r="I116" s="56">
        <v>28.409999999999901</v>
      </c>
      <c r="J116" s="56">
        <v>1268.8</v>
      </c>
      <c r="K116" s="56">
        <v>0</v>
      </c>
    </row>
    <row r="117" spans="1:11" ht="11.25" thickBot="1"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1:11" ht="10.5" customHeight="1" thickBot="1">
      <c r="B118" s="107" t="s">
        <v>52</v>
      </c>
      <c r="C118" s="108"/>
      <c r="D118" s="56">
        <v>372.14</v>
      </c>
      <c r="E118" s="56">
        <v>111.7</v>
      </c>
      <c r="F118" s="56">
        <v>27.7</v>
      </c>
      <c r="G118" s="56">
        <v>63.47</v>
      </c>
      <c r="H118" s="56">
        <v>15.4</v>
      </c>
      <c r="I118" s="56">
        <v>-12.9</v>
      </c>
      <c r="J118" s="56">
        <v>577.51</v>
      </c>
      <c r="K118" s="56">
        <v>0</v>
      </c>
    </row>
    <row r="119" spans="1:11" ht="22.35" customHeight="1" thickBot="1">
      <c r="B119" s="8"/>
      <c r="C119" s="8" t="s">
        <v>223</v>
      </c>
      <c r="D119" s="58">
        <v>0.52246307631830202</v>
      </c>
      <c r="E119" s="58">
        <v>0.39015019210618201</v>
      </c>
      <c r="F119" s="58">
        <v>0.41097922848664697</v>
      </c>
      <c r="G119" s="58">
        <v>0.43321274998293602</v>
      </c>
      <c r="H119" s="58">
        <v>0.55197132616487499</v>
      </c>
      <c r="I119" s="58">
        <v>-0.45406546990496499</v>
      </c>
      <c r="J119" s="58">
        <v>0.45516235813367001</v>
      </c>
      <c r="K119" s="58" t="s">
        <v>1</v>
      </c>
    </row>
    <row r="120" spans="1:11" ht="10.5" hidden="1" customHeight="1">
      <c r="B120" s="59" t="e">
        <v>#REF!</v>
      </c>
      <c r="C120" s="59"/>
      <c r="D120" s="60">
        <v>0</v>
      </c>
      <c r="E120" s="60">
        <v>0</v>
      </c>
      <c r="F120" s="60">
        <v>0</v>
      </c>
      <c r="G120" s="60">
        <v>0</v>
      </c>
      <c r="H120" s="60">
        <v>0</v>
      </c>
      <c r="I120" s="60">
        <v>0</v>
      </c>
      <c r="J120" s="60">
        <v>0</v>
      </c>
      <c r="K120" s="60">
        <v>0</v>
      </c>
    </row>
    <row r="121" spans="1:11" ht="10.5" hidden="1" customHeight="1">
      <c r="B121" s="59" t="e">
        <v>#REF!</v>
      </c>
      <c r="C121" s="59"/>
      <c r="D121" s="60">
        <v>44408</v>
      </c>
      <c r="E121" s="60">
        <v>0</v>
      </c>
      <c r="F121" s="60">
        <v>0</v>
      </c>
      <c r="G121" s="60">
        <v>0</v>
      </c>
      <c r="H121" s="60">
        <v>0</v>
      </c>
      <c r="I121" s="60">
        <v>0</v>
      </c>
      <c r="J121" s="60">
        <v>0</v>
      </c>
      <c r="K121" s="60">
        <v>0</v>
      </c>
    </row>
    <row r="122" spans="1:11" s="73" customFormat="1" ht="11.1" customHeight="1" thickBot="1">
      <c r="A122" s="72"/>
      <c r="B122" s="98" t="s">
        <v>224</v>
      </c>
      <c r="C122" s="99"/>
      <c r="D122" s="56">
        <v>106.54</v>
      </c>
      <c r="E122" s="56">
        <v>15.2</v>
      </c>
      <c r="F122" s="56">
        <v>0.5</v>
      </c>
      <c r="G122" s="56">
        <v>0.489999999999988</v>
      </c>
      <c r="H122" s="56">
        <v>4.4000000000000004</v>
      </c>
      <c r="I122" s="56">
        <v>-15.5</v>
      </c>
      <c r="J122" s="56">
        <v>111.63</v>
      </c>
      <c r="K122" s="56">
        <v>0</v>
      </c>
    </row>
    <row r="123" spans="1:11" ht="10.5" customHeight="1" thickBot="1">
      <c r="B123" s="100"/>
      <c r="C123" s="101" t="s">
        <v>225</v>
      </c>
      <c r="D123" s="62"/>
      <c r="E123" s="62"/>
      <c r="F123" s="62"/>
      <c r="G123" s="62">
        <v>1.2</v>
      </c>
      <c r="H123" s="62"/>
      <c r="I123" s="62"/>
      <c r="J123" s="62"/>
      <c r="K123" s="62"/>
    </row>
    <row r="124" spans="1:11" ht="11.25" thickBot="1"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1:11" ht="10.5" customHeight="1" thickBot="1">
      <c r="B125" s="67" t="s">
        <v>232</v>
      </c>
      <c r="C125" s="67"/>
      <c r="D125" s="67"/>
      <c r="E125" s="67"/>
      <c r="F125" s="67"/>
      <c r="G125" s="67"/>
      <c r="H125" s="67"/>
      <c r="I125" s="67"/>
      <c r="J125" s="67"/>
      <c r="K125" s="68"/>
    </row>
    <row r="126" spans="1:11" ht="11.25" thickBot="1">
      <c r="B126" s="8"/>
      <c r="C126" s="8" t="s">
        <v>153</v>
      </c>
      <c r="D126" s="7">
        <v>-45.2</v>
      </c>
      <c r="E126" s="7">
        <v>-11.6</v>
      </c>
      <c r="F126" s="7">
        <v>-0.5</v>
      </c>
      <c r="G126" s="7">
        <v>-14.7</v>
      </c>
      <c r="H126" s="7">
        <v>-0.2</v>
      </c>
      <c r="I126" s="7">
        <v>-0.7</v>
      </c>
      <c r="J126" s="7">
        <v>-72.900000000000006</v>
      </c>
      <c r="K126" s="7">
        <v>0</v>
      </c>
    </row>
    <row r="127" spans="1:11" ht="11.25" thickBot="1">
      <c r="B127" s="69"/>
      <c r="C127" s="69"/>
      <c r="D127" s="70"/>
      <c r="E127" s="70"/>
      <c r="F127" s="70"/>
      <c r="G127" s="70"/>
      <c r="H127" s="70"/>
      <c r="I127" s="70"/>
      <c r="J127" s="70"/>
      <c r="K127" s="70"/>
    </row>
    <row r="128" spans="1:11" ht="10.5" customHeight="1" thickTop="1">
      <c r="B128" s="105" t="s">
        <v>234</v>
      </c>
      <c r="C128" s="105"/>
      <c r="D128" s="105"/>
      <c r="E128" s="105"/>
      <c r="F128" s="105"/>
      <c r="G128" s="105"/>
      <c r="H128" s="105"/>
      <c r="I128" s="105"/>
      <c r="J128" s="105"/>
      <c r="K128" s="105"/>
    </row>
    <row r="129" spans="2:11" ht="11.25" thickBot="1">
      <c r="B129" s="8"/>
      <c r="C129" s="8" t="s">
        <v>220</v>
      </c>
      <c r="D129" s="11">
        <v>440.1</v>
      </c>
      <c r="E129" s="11">
        <v>326.2</v>
      </c>
      <c r="F129" s="11">
        <v>83.7</v>
      </c>
      <c r="G129" s="11">
        <v>20.7</v>
      </c>
      <c r="H129" s="11">
        <v>0</v>
      </c>
      <c r="I129" s="11">
        <v>0</v>
      </c>
      <c r="J129" s="11">
        <v>870.7</v>
      </c>
      <c r="K129" s="11">
        <v>5.9824419564919999</v>
      </c>
    </row>
    <row r="130" spans="2:11" ht="11.25" thickBot="1">
      <c r="B130" s="8"/>
      <c r="C130" s="8" t="s">
        <v>221</v>
      </c>
      <c r="D130" s="11">
        <v>-1.7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-1.7</v>
      </c>
      <c r="K130" s="11">
        <v>0</v>
      </c>
    </row>
    <row r="131" spans="2:11" ht="10.5" customHeight="1" thickBot="1">
      <c r="B131" s="98" t="s">
        <v>222</v>
      </c>
      <c r="C131" s="99"/>
      <c r="D131" s="56">
        <v>438.4</v>
      </c>
      <c r="E131" s="56">
        <v>326.2</v>
      </c>
      <c r="F131" s="56">
        <v>83.7</v>
      </c>
      <c r="G131" s="56">
        <v>20.7</v>
      </c>
      <c r="H131" s="56">
        <v>0</v>
      </c>
      <c r="I131" s="56">
        <v>0</v>
      </c>
      <c r="J131" s="56">
        <v>869</v>
      </c>
      <c r="K131" s="56">
        <v>5.9824419564919999</v>
      </c>
    </row>
    <row r="132" spans="2:11" ht="11.25" thickBot="1"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2:11" ht="10.5" customHeight="1" thickBot="1">
      <c r="B133" s="107" t="s">
        <v>52</v>
      </c>
      <c r="C133" s="108"/>
      <c r="D133" s="56">
        <v>252.1</v>
      </c>
      <c r="E133" s="56">
        <v>147.30000000000001</v>
      </c>
      <c r="F133" s="56">
        <v>36.200000000000003</v>
      </c>
      <c r="G133" s="56">
        <v>11.2</v>
      </c>
      <c r="H133" s="56">
        <v>0</v>
      </c>
      <c r="I133" s="56">
        <v>0</v>
      </c>
      <c r="J133" s="56">
        <v>446.8</v>
      </c>
      <c r="K133" s="56">
        <v>3.3866432901389598</v>
      </c>
    </row>
    <row r="134" spans="2:11" ht="21.75" thickBot="1">
      <c r="B134" s="8"/>
      <c r="C134" s="8" t="s">
        <v>223</v>
      </c>
      <c r="D134" s="58">
        <v>0.57504562043795604</v>
      </c>
      <c r="E134" s="58">
        <v>0.45156345800122599</v>
      </c>
      <c r="F134" s="58">
        <v>0.43249701314217398</v>
      </c>
      <c r="G134" s="58">
        <v>0.541062801932367</v>
      </c>
      <c r="H134" s="58" t="s">
        <v>1</v>
      </c>
      <c r="I134" s="58" t="s">
        <v>1</v>
      </c>
      <c r="J134" s="58">
        <v>0.51415420023015002</v>
      </c>
      <c r="K134" s="58">
        <v>0.56609714139622602</v>
      </c>
    </row>
    <row r="135" spans="2:11" ht="10.5" hidden="1" customHeight="1">
      <c r="B135" s="59" t="e">
        <v>#REF!</v>
      </c>
      <c r="C135" s="59"/>
      <c r="D135" s="60">
        <v>-30.4</v>
      </c>
      <c r="E135" s="60">
        <v>31.2</v>
      </c>
      <c r="F135" s="60">
        <v>2.8</v>
      </c>
      <c r="G135" s="60">
        <v>0</v>
      </c>
      <c r="H135" s="60">
        <v>0</v>
      </c>
      <c r="I135" s="60">
        <v>0</v>
      </c>
      <c r="J135" s="60">
        <v>3.5999999999999899</v>
      </c>
      <c r="K135" s="60">
        <v>38.200000000000003</v>
      </c>
    </row>
    <row r="136" spans="2:11" ht="10.5" hidden="1" customHeight="1">
      <c r="B136" s="59" t="e">
        <v>#REF!</v>
      </c>
      <c r="C136" s="59"/>
      <c r="D136" s="60">
        <v>0</v>
      </c>
      <c r="E136" s="60">
        <v>0</v>
      </c>
      <c r="F136" s="60">
        <v>0</v>
      </c>
      <c r="G136" s="60">
        <v>0</v>
      </c>
      <c r="H136" s="60">
        <v>0</v>
      </c>
      <c r="I136" s="60">
        <v>0</v>
      </c>
      <c r="J136" s="60">
        <v>0</v>
      </c>
      <c r="K136" s="60">
        <v>0</v>
      </c>
    </row>
    <row r="137" spans="2:11" ht="11.1" customHeight="1" thickBot="1">
      <c r="B137" s="98" t="s">
        <v>224</v>
      </c>
      <c r="C137" s="99"/>
      <c r="D137" s="56">
        <v>29</v>
      </c>
      <c r="E137" s="56">
        <v>35.9</v>
      </c>
      <c r="F137" s="56">
        <v>7.8999999999999897</v>
      </c>
      <c r="G137" s="56">
        <v>0.19999999999999901</v>
      </c>
      <c r="H137" s="56">
        <v>0</v>
      </c>
      <c r="I137" s="56">
        <v>0</v>
      </c>
      <c r="J137" s="56">
        <v>72.999999999999901</v>
      </c>
      <c r="K137" s="56">
        <v>-0.452923797504033</v>
      </c>
    </row>
    <row r="138" spans="2:11" ht="11.1" customHeight="1" thickBot="1">
      <c r="B138" s="100"/>
      <c r="C138" s="101" t="s">
        <v>225</v>
      </c>
      <c r="D138" s="62"/>
      <c r="E138" s="62"/>
      <c r="F138" s="62"/>
      <c r="G138" s="62">
        <v>0.6</v>
      </c>
      <c r="H138" s="62"/>
      <c r="I138" s="62"/>
      <c r="J138" s="62"/>
      <c r="K138" s="62"/>
    </row>
    <row r="139" spans="2:11" ht="11.25" thickBot="1"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2:11" ht="10.5" customHeight="1" thickBot="1">
      <c r="B140" s="67" t="s">
        <v>232</v>
      </c>
      <c r="C140" s="67"/>
      <c r="D140" s="67"/>
      <c r="E140" s="67"/>
      <c r="F140" s="67"/>
      <c r="G140" s="67"/>
      <c r="H140" s="67"/>
      <c r="I140" s="67"/>
      <c r="J140" s="67"/>
      <c r="K140" s="68"/>
    </row>
    <row r="141" spans="2:11" ht="11.25" thickBot="1">
      <c r="B141" s="8"/>
      <c r="C141" s="8" t="s">
        <v>153</v>
      </c>
      <c r="D141" s="7">
        <v>-48.1</v>
      </c>
      <c r="E141" s="7">
        <v>-3.1</v>
      </c>
      <c r="F141" s="7">
        <v>-0.4</v>
      </c>
      <c r="G141" s="7">
        <v>-4.5999999999999996</v>
      </c>
      <c r="H141" s="7">
        <v>0</v>
      </c>
      <c r="I141" s="7">
        <v>0</v>
      </c>
      <c r="J141" s="7">
        <v>-56.2</v>
      </c>
      <c r="K141" s="7">
        <v>-9.9999999999999603E-2</v>
      </c>
    </row>
    <row r="142" spans="2:11" ht="21.75" thickBot="1">
      <c r="B142" s="8"/>
      <c r="C142" s="8" t="s">
        <v>236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0.7</v>
      </c>
    </row>
    <row r="143" spans="2:11" ht="11.25" thickBot="1">
      <c r="B143" s="69"/>
      <c r="C143" s="69"/>
      <c r="D143" s="70"/>
      <c r="E143" s="70"/>
      <c r="F143" s="70"/>
      <c r="G143" s="70"/>
      <c r="H143" s="70"/>
      <c r="I143" s="70"/>
      <c r="J143" s="70"/>
      <c r="K143" s="70"/>
    </row>
    <row r="144" spans="2:11" ht="10.5" customHeight="1" thickTop="1">
      <c r="B144" s="105" t="s">
        <v>234</v>
      </c>
      <c r="C144" s="105"/>
      <c r="D144" s="105"/>
      <c r="E144" s="105"/>
      <c r="F144" s="105"/>
      <c r="G144" s="105"/>
      <c r="H144" s="105"/>
      <c r="I144" s="105"/>
      <c r="J144" s="105"/>
      <c r="K144" s="105"/>
    </row>
    <row r="145" spans="2:11" ht="11.25" thickBot="1">
      <c r="B145" s="8"/>
      <c r="C145" s="8" t="s">
        <v>220</v>
      </c>
      <c r="D145" s="11">
        <v>1.5</v>
      </c>
      <c r="E145" s="11">
        <v>185</v>
      </c>
      <c r="F145" s="11">
        <v>35.9</v>
      </c>
      <c r="G145" s="11">
        <v>14.6</v>
      </c>
      <c r="H145" s="11">
        <v>0</v>
      </c>
      <c r="I145" s="11">
        <v>0</v>
      </c>
      <c r="J145" s="11">
        <v>237</v>
      </c>
      <c r="K145" s="11">
        <v>0</v>
      </c>
    </row>
    <row r="146" spans="2:11" ht="11.25" thickBot="1">
      <c r="B146" s="8"/>
      <c r="C146" s="8" t="s">
        <v>221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</row>
    <row r="147" spans="2:11" ht="10.5" customHeight="1" thickBot="1">
      <c r="B147" s="98" t="s">
        <v>222</v>
      </c>
      <c r="C147" s="99"/>
      <c r="D147" s="56">
        <v>1.5</v>
      </c>
      <c r="E147" s="56">
        <v>185</v>
      </c>
      <c r="F147" s="56">
        <v>35.9</v>
      </c>
      <c r="G147" s="56">
        <v>14.6</v>
      </c>
      <c r="H147" s="56">
        <v>0</v>
      </c>
      <c r="I147" s="56">
        <v>0</v>
      </c>
      <c r="J147" s="56">
        <v>237</v>
      </c>
      <c r="K147" s="56">
        <v>0</v>
      </c>
    </row>
    <row r="148" spans="2:11" ht="11.25" thickBot="1"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2:11" ht="10.5" customHeight="1" thickBot="1">
      <c r="B149" s="107" t="s">
        <v>52</v>
      </c>
      <c r="C149" s="108"/>
      <c r="D149" s="56">
        <v>0.9</v>
      </c>
      <c r="E149" s="56">
        <v>81.8</v>
      </c>
      <c r="F149" s="56">
        <v>14.6</v>
      </c>
      <c r="G149" s="56">
        <v>7.8</v>
      </c>
      <c r="H149" s="56">
        <v>0</v>
      </c>
      <c r="I149" s="56">
        <v>0</v>
      </c>
      <c r="J149" s="56">
        <v>105.1</v>
      </c>
      <c r="K149" s="56">
        <v>0</v>
      </c>
    </row>
    <row r="150" spans="2:11" ht="21.75" thickBot="1">
      <c r="B150" s="8"/>
      <c r="C150" s="8" t="s">
        <v>223</v>
      </c>
      <c r="D150" s="58">
        <v>0.6</v>
      </c>
      <c r="E150" s="58">
        <v>0.44216216216216198</v>
      </c>
      <c r="F150" s="58">
        <v>0.40668523676880203</v>
      </c>
      <c r="G150" s="58">
        <v>0.534246575342466</v>
      </c>
      <c r="H150" s="58" t="s">
        <v>1</v>
      </c>
      <c r="I150" s="58" t="s">
        <v>1</v>
      </c>
      <c r="J150" s="58">
        <v>0.44345991561181403</v>
      </c>
      <c r="K150" s="58" t="s">
        <v>1</v>
      </c>
    </row>
    <row r="151" spans="2:11" ht="11.1" customHeight="1" thickBot="1">
      <c r="B151" s="98" t="s">
        <v>224</v>
      </c>
      <c r="C151" s="99"/>
      <c r="D151" s="56">
        <v>0.7</v>
      </c>
      <c r="E151" s="56">
        <v>10.5</v>
      </c>
      <c r="F151" s="56">
        <v>0.9</v>
      </c>
      <c r="G151" s="56">
        <v>-1.5</v>
      </c>
      <c r="H151" s="56">
        <v>0</v>
      </c>
      <c r="I151" s="56">
        <v>0</v>
      </c>
      <c r="J151" s="56">
        <v>10.6</v>
      </c>
      <c r="K151" s="56">
        <v>0</v>
      </c>
    </row>
    <row r="152" spans="2:11" ht="11.25" thickBot="1"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2:11" ht="10.5" customHeight="1" thickBot="1">
      <c r="B153" s="67" t="s">
        <v>232</v>
      </c>
      <c r="C153" s="67"/>
      <c r="D153" s="67"/>
      <c r="E153" s="67"/>
      <c r="F153" s="67"/>
      <c r="G153" s="67"/>
      <c r="H153" s="67"/>
      <c r="I153" s="67"/>
      <c r="J153" s="67"/>
      <c r="K153" s="68"/>
    </row>
    <row r="154" spans="2:11" ht="11.25" thickBot="1">
      <c r="B154" s="8"/>
      <c r="C154" s="8" t="s">
        <v>153</v>
      </c>
      <c r="D154" s="7">
        <v>0</v>
      </c>
      <c r="E154" s="7">
        <v>-0.4</v>
      </c>
      <c r="F154" s="7">
        <v>-0.2</v>
      </c>
      <c r="G154" s="7">
        <v>-2.2000000000000002</v>
      </c>
      <c r="H154" s="7">
        <v>0</v>
      </c>
      <c r="I154" s="7">
        <v>0</v>
      </c>
      <c r="J154" s="7">
        <v>-2.8</v>
      </c>
      <c r="K154" s="7">
        <v>0</v>
      </c>
    </row>
    <row r="155" spans="2:11"/>
    <row r="156" spans="2:11"/>
    <row r="157" spans="2:11"/>
    <row r="158" spans="2:11" ht="10.5" thickBot="1"/>
    <row r="159" spans="2:11" ht="10.5" customHeight="1" thickBot="1">
      <c r="B159" s="47" t="s">
        <v>100</v>
      </c>
      <c r="C159" s="48"/>
      <c r="D159" s="49" t="s">
        <v>29</v>
      </c>
      <c r="E159" s="49" t="s">
        <v>30</v>
      </c>
      <c r="F159" s="49" t="s">
        <v>31</v>
      </c>
      <c r="G159" s="49" t="s">
        <v>32</v>
      </c>
      <c r="H159" s="50" t="s">
        <v>33</v>
      </c>
      <c r="I159" s="36" t="s">
        <v>217</v>
      </c>
      <c r="J159" s="36" t="s">
        <v>218</v>
      </c>
      <c r="K159" s="36" t="s">
        <v>219</v>
      </c>
    </row>
    <row r="160" spans="2:11" ht="10.5" customHeight="1" thickBot="1">
      <c r="B160" s="51" t="s">
        <v>97</v>
      </c>
      <c r="C160" s="52"/>
      <c r="D160" s="39"/>
      <c r="E160" s="39"/>
      <c r="F160" s="39"/>
      <c r="G160" s="39"/>
      <c r="H160" s="50"/>
      <c r="I160" s="36"/>
      <c r="J160" s="36"/>
      <c r="K160" s="36"/>
    </row>
    <row r="161" spans="2:12" ht="10.5" customHeight="1" thickBot="1">
      <c r="B161" s="47"/>
      <c r="C161" s="48"/>
      <c r="D161" s="53" t="s">
        <v>37</v>
      </c>
      <c r="E161" s="53" t="s">
        <v>37</v>
      </c>
      <c r="F161" s="53" t="s">
        <v>37</v>
      </c>
      <c r="G161" s="53" t="s">
        <v>37</v>
      </c>
      <c r="H161" s="54"/>
      <c r="I161" s="97"/>
      <c r="J161" s="97"/>
      <c r="K161" s="97"/>
    </row>
    <row r="162" spans="2:12" ht="12" customHeight="1" thickTop="1">
      <c r="B162" s="105" t="s">
        <v>230</v>
      </c>
      <c r="C162" s="105"/>
      <c r="D162" s="105"/>
      <c r="E162" s="105"/>
      <c r="F162" s="105"/>
      <c r="G162" s="105"/>
      <c r="H162" s="105"/>
      <c r="I162" s="105"/>
      <c r="J162" s="105"/>
      <c r="K162" s="105"/>
    </row>
    <row r="163" spans="2:12" ht="11.25" thickBot="1">
      <c r="B163" s="8"/>
      <c r="C163" s="8" t="s">
        <v>220</v>
      </c>
      <c r="D163" s="11">
        <v>1649.4</v>
      </c>
      <c r="E163" s="11">
        <v>1394</v>
      </c>
      <c r="F163" s="11">
        <v>191.6</v>
      </c>
      <c r="G163" s="11">
        <v>40.200000000000003</v>
      </c>
      <c r="H163" s="11">
        <v>55.1</v>
      </c>
      <c r="I163" s="11">
        <v>1401.8</v>
      </c>
      <c r="J163" s="11">
        <v>4732.1000000000004</v>
      </c>
      <c r="K163" s="11">
        <v>136.470435695616</v>
      </c>
    </row>
    <row r="164" spans="2:12" ht="11.25" thickBot="1">
      <c r="B164" s="8"/>
      <c r="C164" s="8" t="s">
        <v>221</v>
      </c>
      <c r="D164" s="11">
        <v>0</v>
      </c>
      <c r="E164" s="11">
        <v>-20.3</v>
      </c>
      <c r="F164" s="11">
        <v>0</v>
      </c>
      <c r="G164" s="11">
        <v>0</v>
      </c>
      <c r="H164" s="11">
        <v>0</v>
      </c>
      <c r="I164" s="11">
        <v>-1334.3</v>
      </c>
      <c r="J164" s="11">
        <v>-1354.6</v>
      </c>
      <c r="K164" s="11">
        <v>0</v>
      </c>
    </row>
    <row r="165" spans="2:12" ht="10.5" customHeight="1" thickBot="1">
      <c r="B165" s="98" t="s">
        <v>222</v>
      </c>
      <c r="C165" s="99"/>
      <c r="D165" s="56">
        <v>1649.4</v>
      </c>
      <c r="E165" s="56">
        <v>1373.7</v>
      </c>
      <c r="F165" s="56">
        <v>191.6</v>
      </c>
      <c r="G165" s="56">
        <v>40.200000000000003</v>
      </c>
      <c r="H165" s="56">
        <v>55.1</v>
      </c>
      <c r="I165" s="56">
        <v>67.499999999999801</v>
      </c>
      <c r="J165" s="56">
        <v>3377.5</v>
      </c>
      <c r="K165" s="56">
        <v>136.470435695616</v>
      </c>
    </row>
    <row r="166" spans="2:12" ht="11.25" thickBot="1"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2:12" ht="10.5" customHeight="1" thickBot="1">
      <c r="B167" s="107" t="s">
        <v>52</v>
      </c>
      <c r="C167" s="108"/>
      <c r="D167" s="56">
        <v>843.1</v>
      </c>
      <c r="E167" s="56">
        <v>597</v>
      </c>
      <c r="F167" s="56">
        <v>75.2</v>
      </c>
      <c r="G167" s="56">
        <v>21.4</v>
      </c>
      <c r="H167" s="56">
        <v>31.3</v>
      </c>
      <c r="I167" s="56">
        <v>1.5</v>
      </c>
      <c r="J167" s="56">
        <v>1569.5</v>
      </c>
      <c r="K167" s="56">
        <v>60.347763398610802</v>
      </c>
    </row>
    <row r="168" spans="2:12" ht="21.75" thickBot="1">
      <c r="B168" s="8"/>
      <c r="C168" s="8" t="s">
        <v>223</v>
      </c>
      <c r="D168" s="58">
        <v>0.51115557172305104</v>
      </c>
      <c r="E168" s="58">
        <v>0.43459270583096798</v>
      </c>
      <c r="F168" s="58">
        <v>0.392484342379958</v>
      </c>
      <c r="G168" s="58">
        <v>0.53233830845771102</v>
      </c>
      <c r="H168" s="58">
        <v>0.56805807622504501</v>
      </c>
      <c r="I168" s="58">
        <v>2.2222222222222299E-2</v>
      </c>
      <c r="J168" s="58">
        <v>0.46469282013323499</v>
      </c>
      <c r="K168" s="58">
        <v>0.44220393296911997</v>
      </c>
    </row>
    <row r="169" spans="2:12" ht="11.1" customHeight="1" thickBot="1">
      <c r="B169" s="98" t="s">
        <v>224</v>
      </c>
      <c r="C169" s="99"/>
      <c r="D169" s="56">
        <v>28.7</v>
      </c>
      <c r="E169" s="56">
        <v>138.19999999999999</v>
      </c>
      <c r="F169" s="56">
        <v>10.9</v>
      </c>
      <c r="G169" s="56">
        <v>-2.9</v>
      </c>
      <c r="H169" s="56">
        <v>6.4</v>
      </c>
      <c r="I169" s="56">
        <v>-8.6999999999999993</v>
      </c>
      <c r="J169" s="56">
        <v>172.6</v>
      </c>
      <c r="K169" s="56">
        <v>41.7477633986108</v>
      </c>
      <c r="L169" s="55"/>
    </row>
    <row r="170" spans="2:12" ht="11.25" thickBot="1"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2:12" ht="10.5" customHeight="1" thickBot="1">
      <c r="B171" s="103" t="s">
        <v>226</v>
      </c>
      <c r="C171" s="103"/>
      <c r="D171" s="63">
        <v>44408</v>
      </c>
      <c r="E171" s="64"/>
      <c r="F171" s="64"/>
      <c r="G171" s="64"/>
      <c r="H171" s="64"/>
      <c r="I171" s="64"/>
      <c r="J171" s="64"/>
      <c r="K171" s="65"/>
    </row>
    <row r="172" spans="2:12" ht="22.35" customHeight="1" thickBot="1">
      <c r="B172" s="8"/>
      <c r="C172" s="8" t="s">
        <v>227</v>
      </c>
      <c r="D172" s="7">
        <v>2062.2371167278102</v>
      </c>
      <c r="E172" s="7">
        <v>613.29999999999995</v>
      </c>
      <c r="F172" s="7">
        <v>40</v>
      </c>
      <c r="G172" s="7">
        <v>101.9</v>
      </c>
      <c r="H172" s="7">
        <v>8.8000000000000007</v>
      </c>
      <c r="I172" s="7">
        <v>203.7</v>
      </c>
      <c r="J172" s="7">
        <v>3029.93711672781</v>
      </c>
      <c r="K172" s="7">
        <v>72.662883272190697</v>
      </c>
    </row>
    <row r="173" spans="2:12" ht="11.25" thickBot="1">
      <c r="B173" s="8"/>
      <c r="C173" s="8" t="s">
        <v>111</v>
      </c>
      <c r="D173" s="7">
        <v>111.867111453137</v>
      </c>
      <c r="E173" s="7">
        <v>63.4</v>
      </c>
      <c r="F173" s="7">
        <v>9.3000000000000007</v>
      </c>
      <c r="G173" s="7">
        <v>0</v>
      </c>
      <c r="H173" s="7">
        <v>2.2999999999999998</v>
      </c>
      <c r="I173" s="7">
        <v>17.100000000000001</v>
      </c>
      <c r="J173" s="7">
        <v>203.96711145313699</v>
      </c>
      <c r="K173" s="7">
        <v>0.73288854686345295</v>
      </c>
    </row>
    <row r="174" spans="2:12" ht="11.25" thickBot="1">
      <c r="B174" s="8"/>
      <c r="C174" s="8" t="s">
        <v>119</v>
      </c>
      <c r="D174" s="7">
        <v>1481.5437496549</v>
      </c>
      <c r="E174" s="7">
        <v>687.69843735134498</v>
      </c>
      <c r="F174" s="7">
        <v>119.503372123332</v>
      </c>
      <c r="G174" s="7">
        <v>103.8</v>
      </c>
      <c r="H174" s="7">
        <v>24.6</v>
      </c>
      <c r="I174" s="7">
        <v>0</v>
      </c>
      <c r="J174" s="7">
        <v>2417.1455591295799</v>
      </c>
      <c r="K174" s="7">
        <v>39.756250345097399</v>
      </c>
    </row>
    <row r="175" spans="2:12" ht="11.25" thickBot="1">
      <c r="B175" s="8"/>
      <c r="C175" s="66" t="s">
        <v>228</v>
      </c>
      <c r="D175" s="7">
        <v>639.14374965490299</v>
      </c>
      <c r="E175" s="7">
        <v>70.765132783624495</v>
      </c>
      <c r="F175" s="7">
        <v>0</v>
      </c>
      <c r="G175" s="7">
        <v>72.8</v>
      </c>
      <c r="H175" s="7">
        <v>24.6</v>
      </c>
      <c r="I175" s="7">
        <v>0</v>
      </c>
      <c r="J175" s="7">
        <v>807.30888243852701</v>
      </c>
      <c r="K175" s="7">
        <v>39.756250345097399</v>
      </c>
    </row>
    <row r="176" spans="2:12" ht="11.25" thickBot="1">
      <c r="B176" s="8"/>
      <c r="C176" s="66" t="s">
        <v>229</v>
      </c>
      <c r="D176" s="7">
        <v>842.4</v>
      </c>
      <c r="E176" s="7">
        <v>616.93330456772003</v>
      </c>
      <c r="F176" s="7">
        <v>119.503372123332</v>
      </c>
      <c r="G176" s="7">
        <v>31</v>
      </c>
      <c r="H176" s="7">
        <v>0</v>
      </c>
      <c r="I176" s="7">
        <v>0</v>
      </c>
      <c r="J176" s="7">
        <v>1609.8366766910499</v>
      </c>
      <c r="K176" s="7">
        <v>0</v>
      </c>
    </row>
    <row r="177" spans="2:11" ht="11.25" thickBot="1">
      <c r="B177" s="8"/>
      <c r="C177" s="8" t="s">
        <v>231</v>
      </c>
      <c r="D177" s="7">
        <v>813.23024799754796</v>
      </c>
      <c r="E177" s="7">
        <v>445.2</v>
      </c>
      <c r="F177" s="7">
        <v>39</v>
      </c>
      <c r="G177" s="7">
        <v>38.1</v>
      </c>
      <c r="H177" s="7">
        <v>5.8</v>
      </c>
      <c r="I177" s="7">
        <v>190.1</v>
      </c>
      <c r="J177" s="7">
        <v>1531.4302479975499</v>
      </c>
      <c r="K177" s="7">
        <v>21.169752002452601</v>
      </c>
    </row>
    <row r="178" spans="2:11" ht="10.5" customHeight="1" thickBot="1">
      <c r="B178" s="67" t="s">
        <v>232</v>
      </c>
      <c r="C178" s="67"/>
      <c r="D178" s="67"/>
      <c r="E178" s="67"/>
      <c r="F178" s="67"/>
      <c r="G178" s="67"/>
      <c r="H178" s="67"/>
      <c r="I178" s="67"/>
      <c r="J178" s="67"/>
      <c r="K178" s="68"/>
    </row>
    <row r="179" spans="2:11" ht="11.1" customHeight="1" thickBot="1">
      <c r="B179" s="8"/>
      <c r="C179" s="8" t="s">
        <v>153</v>
      </c>
      <c r="D179" s="7">
        <v>-217.47495198884801</v>
      </c>
      <c r="E179" s="7">
        <v>-25.2</v>
      </c>
      <c r="F179" s="7">
        <v>-1.9</v>
      </c>
      <c r="G179" s="7">
        <v>-9.1999999999999993</v>
      </c>
      <c r="H179" s="7">
        <v>0</v>
      </c>
      <c r="I179" s="7">
        <v>-0.4</v>
      </c>
      <c r="J179" s="7">
        <v>-254.17495198884799</v>
      </c>
      <c r="K179" s="7">
        <v>-7.9250480111519401</v>
      </c>
    </row>
    <row r="180" spans="2:11" ht="11.25" thickBot="1">
      <c r="B180" s="69"/>
      <c r="C180" s="69"/>
      <c r="D180" s="70"/>
      <c r="E180" s="70"/>
      <c r="F180" s="70"/>
      <c r="G180" s="70"/>
      <c r="H180" s="70"/>
      <c r="I180" s="70"/>
      <c r="J180" s="70"/>
      <c r="K180" s="70"/>
    </row>
    <row r="181" spans="2:11" ht="10.5" customHeight="1">
      <c r="B181" s="104" t="s">
        <v>233</v>
      </c>
      <c r="C181" s="104"/>
      <c r="D181" s="104"/>
      <c r="E181" s="104"/>
      <c r="F181" s="104"/>
      <c r="G181" s="104"/>
      <c r="H181" s="104"/>
      <c r="I181" s="104"/>
      <c r="J181" s="104"/>
      <c r="K181" s="104"/>
    </row>
    <row r="182" spans="2:11" ht="11.25" thickBot="1">
      <c r="B182" s="8"/>
      <c r="C182" s="8" t="s">
        <v>220</v>
      </c>
      <c r="D182" s="11">
        <v>1049.0999999999999</v>
      </c>
      <c r="E182" s="11">
        <v>513.1</v>
      </c>
      <c r="F182" s="11">
        <v>71.2</v>
      </c>
      <c r="G182" s="11">
        <v>40.200000000000003</v>
      </c>
      <c r="H182" s="11">
        <v>55.1</v>
      </c>
      <c r="I182" s="11">
        <v>1401.8</v>
      </c>
      <c r="J182" s="11">
        <v>3130.5</v>
      </c>
      <c r="K182" s="11">
        <v>0</v>
      </c>
    </row>
    <row r="183" spans="2:11" ht="11.25" thickBot="1">
      <c r="B183" s="8"/>
      <c r="C183" s="8" t="s">
        <v>221</v>
      </c>
      <c r="D183" s="11">
        <v>0</v>
      </c>
      <c r="E183" s="11">
        <v>-20.3</v>
      </c>
      <c r="F183" s="11">
        <v>0</v>
      </c>
      <c r="G183" s="11">
        <v>0</v>
      </c>
      <c r="H183" s="11">
        <v>0</v>
      </c>
      <c r="I183" s="11">
        <v>-1334.3</v>
      </c>
      <c r="J183" s="11">
        <v>-1354.6</v>
      </c>
      <c r="K183" s="11">
        <v>0</v>
      </c>
    </row>
    <row r="184" spans="2:11" ht="10.5" customHeight="1" thickBot="1">
      <c r="B184" s="98" t="s">
        <v>222</v>
      </c>
      <c r="C184" s="99"/>
      <c r="D184" s="56">
        <v>1049.0999999999999</v>
      </c>
      <c r="E184" s="56">
        <v>492.8</v>
      </c>
      <c r="F184" s="56">
        <v>71.2</v>
      </c>
      <c r="G184" s="56">
        <v>40.200000000000003</v>
      </c>
      <c r="H184" s="56">
        <v>55.1</v>
      </c>
      <c r="I184" s="56">
        <v>67.499999999999801</v>
      </c>
      <c r="J184" s="56">
        <v>1775.9</v>
      </c>
      <c r="K184" s="56">
        <v>0</v>
      </c>
    </row>
    <row r="185" spans="2:11" ht="11.25" thickBot="1"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2:11" ht="10.5" customHeight="1" thickBot="1">
      <c r="B186" s="107" t="s">
        <v>52</v>
      </c>
      <c r="C186" s="108"/>
      <c r="D186" s="56">
        <v>518.79999999999995</v>
      </c>
      <c r="E186" s="56">
        <v>189.7</v>
      </c>
      <c r="F186" s="56">
        <v>25.2</v>
      </c>
      <c r="G186" s="56">
        <v>21.4</v>
      </c>
      <c r="H186" s="56">
        <v>31.3</v>
      </c>
      <c r="I186" s="56">
        <v>1.5</v>
      </c>
      <c r="J186" s="56">
        <v>787.9</v>
      </c>
      <c r="K186" s="56">
        <v>0</v>
      </c>
    </row>
    <row r="187" spans="2:11" ht="21.75" thickBot="1">
      <c r="B187" s="8"/>
      <c r="C187" s="8" t="s">
        <v>223</v>
      </c>
      <c r="D187" s="58">
        <v>0.49451911161948298</v>
      </c>
      <c r="E187" s="58">
        <v>0.38494318181818199</v>
      </c>
      <c r="F187" s="58">
        <v>0.35393258426966301</v>
      </c>
      <c r="G187" s="58">
        <v>0.53233830845771102</v>
      </c>
      <c r="H187" s="58">
        <v>0.56805807622504501</v>
      </c>
      <c r="I187" s="58">
        <v>2.2222222222222299E-2</v>
      </c>
      <c r="J187" s="58">
        <v>0.443662368376598</v>
      </c>
      <c r="K187" s="58" t="s">
        <v>1</v>
      </c>
    </row>
    <row r="188" spans="2:11" ht="10.5" hidden="1" customHeight="1">
      <c r="B188" s="98" t="s">
        <v>224</v>
      </c>
      <c r="C188" s="99"/>
      <c r="D188" s="60">
        <v>0</v>
      </c>
      <c r="E188" s="60">
        <v>0</v>
      </c>
      <c r="F188" s="60">
        <v>0</v>
      </c>
      <c r="G188" s="60">
        <v>0</v>
      </c>
      <c r="H188" s="60">
        <v>0</v>
      </c>
      <c r="I188" s="60">
        <v>0</v>
      </c>
      <c r="J188" s="60">
        <v>0</v>
      </c>
      <c r="K188" s="60">
        <v>0</v>
      </c>
    </row>
    <row r="189" spans="2:11" ht="10.5" hidden="1" customHeight="1">
      <c r="B189" s="59" t="s">
        <v>93</v>
      </c>
      <c r="C189" s="59"/>
      <c r="D189" s="60">
        <v>0</v>
      </c>
      <c r="E189" s="60">
        <v>0</v>
      </c>
      <c r="F189" s="60">
        <v>0</v>
      </c>
      <c r="G189" s="60">
        <v>0</v>
      </c>
      <c r="H189" s="60">
        <v>0</v>
      </c>
      <c r="I189" s="60">
        <v>0</v>
      </c>
      <c r="J189" s="60">
        <v>0</v>
      </c>
      <c r="K189" s="60">
        <v>0</v>
      </c>
    </row>
    <row r="190" spans="2:11" ht="11.1" customHeight="1" thickBot="1">
      <c r="B190" s="98" t="s">
        <v>224</v>
      </c>
      <c r="C190" s="99"/>
      <c r="D190" s="56">
        <v>110</v>
      </c>
      <c r="E190" s="56">
        <v>19.2</v>
      </c>
      <c r="F190" s="56">
        <v>2.4</v>
      </c>
      <c r="G190" s="56">
        <v>-2.9</v>
      </c>
      <c r="H190" s="56">
        <v>6.4</v>
      </c>
      <c r="I190" s="56">
        <v>-8.6999999999999993</v>
      </c>
      <c r="J190" s="56">
        <v>126.4</v>
      </c>
      <c r="K190" s="56">
        <v>0</v>
      </c>
    </row>
    <row r="191" spans="2:11" ht="11.25" thickBot="1"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2:11" ht="10.5" customHeight="1" thickBot="1">
      <c r="B192" s="103" t="s">
        <v>226</v>
      </c>
      <c r="C192" s="103"/>
      <c r="D192" s="63">
        <f>D171</f>
        <v>44408</v>
      </c>
      <c r="E192" s="64"/>
      <c r="F192" s="64"/>
      <c r="G192" s="64"/>
      <c r="H192" s="64"/>
      <c r="I192" s="64"/>
      <c r="J192" s="64"/>
      <c r="K192" s="65"/>
    </row>
    <row r="193" spans="2:11" ht="22.35" customHeight="1" thickBot="1">
      <c r="B193" s="8"/>
      <c r="C193" s="8" t="s">
        <v>227</v>
      </c>
      <c r="D193" s="7">
        <v>1116.7</v>
      </c>
      <c r="E193" s="7">
        <v>282</v>
      </c>
      <c r="F193" s="7">
        <v>16</v>
      </c>
      <c r="G193" s="7">
        <v>101.9</v>
      </c>
      <c r="H193" s="7">
        <v>8.8000000000000007</v>
      </c>
      <c r="I193" s="7">
        <v>203.7</v>
      </c>
      <c r="J193" s="7">
        <v>1729.1</v>
      </c>
      <c r="K193" s="7">
        <v>0</v>
      </c>
    </row>
    <row r="194" spans="2:11" ht="11.25" thickBot="1">
      <c r="B194" s="8"/>
      <c r="C194" s="8" t="s">
        <v>111</v>
      </c>
      <c r="D194" s="7">
        <v>87.4</v>
      </c>
      <c r="E194" s="7">
        <v>24.7</v>
      </c>
      <c r="F194" s="7">
        <v>3.7</v>
      </c>
      <c r="G194" s="7">
        <v>0</v>
      </c>
      <c r="H194" s="7">
        <v>2.2999999999999998</v>
      </c>
      <c r="I194" s="7">
        <v>17.100000000000001</v>
      </c>
      <c r="J194" s="7">
        <v>135.19999999999999</v>
      </c>
      <c r="K194" s="7">
        <v>0</v>
      </c>
    </row>
    <row r="195" spans="2:11" ht="11.25" thickBot="1">
      <c r="B195" s="8"/>
      <c r="C195" s="8" t="s">
        <v>119</v>
      </c>
      <c r="D195" s="7">
        <v>1152.2</v>
      </c>
      <c r="E195" s="7">
        <v>638.60957907469401</v>
      </c>
      <c r="F195" s="7">
        <v>119.503372123332</v>
      </c>
      <c r="G195" s="7">
        <v>103.8</v>
      </c>
      <c r="H195" s="7">
        <v>24.6</v>
      </c>
      <c r="I195" s="7">
        <v>0</v>
      </c>
      <c r="J195" s="7">
        <v>2038.7129511980299</v>
      </c>
      <c r="K195" s="7">
        <v>0</v>
      </c>
    </row>
    <row r="196" spans="2:11" ht="11.25" thickBot="1">
      <c r="B196" s="8"/>
      <c r="C196" s="66" t="s">
        <v>228</v>
      </c>
      <c r="D196" s="7">
        <v>309.8</v>
      </c>
      <c r="E196" s="7">
        <v>61.794904684291801</v>
      </c>
      <c r="F196" s="7">
        <v>0</v>
      </c>
      <c r="G196" s="7">
        <v>72.8</v>
      </c>
      <c r="H196" s="7">
        <v>24.6</v>
      </c>
      <c r="I196" s="7">
        <v>0</v>
      </c>
      <c r="J196" s="7">
        <v>468.99490468429201</v>
      </c>
      <c r="K196" s="7">
        <v>0</v>
      </c>
    </row>
    <row r="197" spans="2:11" ht="11.25" thickBot="1">
      <c r="B197" s="8"/>
      <c r="C197" s="66" t="s">
        <v>229</v>
      </c>
      <c r="D197" s="7">
        <v>842.4</v>
      </c>
      <c r="E197" s="7">
        <v>576.81467439040296</v>
      </c>
      <c r="F197" s="7">
        <v>119.503372123332</v>
      </c>
      <c r="G197" s="7">
        <v>31</v>
      </c>
      <c r="H197" s="7">
        <v>0</v>
      </c>
      <c r="I197" s="7">
        <v>0</v>
      </c>
      <c r="J197" s="7">
        <v>1569.7180465137301</v>
      </c>
      <c r="K197" s="7">
        <v>0</v>
      </c>
    </row>
    <row r="198" spans="2:11" ht="11.25" thickBot="1">
      <c r="B198" s="8"/>
      <c r="C198" s="8" t="s">
        <v>231</v>
      </c>
      <c r="D198" s="7">
        <v>585</v>
      </c>
      <c r="E198" s="7">
        <v>184.9</v>
      </c>
      <c r="F198" s="7">
        <v>15.4</v>
      </c>
      <c r="G198" s="7">
        <v>38.1</v>
      </c>
      <c r="H198" s="7">
        <v>5.8</v>
      </c>
      <c r="I198" s="7">
        <v>190.1</v>
      </c>
      <c r="J198" s="7">
        <v>1019.3</v>
      </c>
      <c r="K198" s="7">
        <v>0</v>
      </c>
    </row>
    <row r="199" spans="2:11" ht="10.5" customHeight="1" thickBot="1">
      <c r="B199" s="67" t="s">
        <v>232</v>
      </c>
      <c r="C199" s="67"/>
      <c r="D199" s="67"/>
      <c r="E199" s="67"/>
      <c r="F199" s="67"/>
      <c r="G199" s="67"/>
      <c r="H199" s="67"/>
      <c r="I199" s="67"/>
      <c r="J199" s="67"/>
      <c r="K199" s="68"/>
    </row>
    <row r="200" spans="2:11" ht="11.1" customHeight="1" thickBot="1">
      <c r="B200" s="8"/>
      <c r="C200" s="8" t="s">
        <v>153</v>
      </c>
      <c r="D200" s="7">
        <v>-103.2</v>
      </c>
      <c r="E200" s="7">
        <v>-16.5</v>
      </c>
      <c r="F200" s="7">
        <v>-0.7</v>
      </c>
      <c r="G200" s="7">
        <v>-9.1999999999999993</v>
      </c>
      <c r="H200" s="7">
        <v>0</v>
      </c>
      <c r="I200" s="7">
        <v>-0.4</v>
      </c>
      <c r="J200" s="7">
        <v>-130</v>
      </c>
      <c r="K200" s="7">
        <v>0</v>
      </c>
    </row>
    <row r="201" spans="2:11" ht="11.25" thickBot="1">
      <c r="B201" s="69"/>
      <c r="C201" s="69"/>
      <c r="D201" s="70"/>
      <c r="E201" s="70"/>
      <c r="F201" s="70"/>
      <c r="G201" s="70"/>
      <c r="H201" s="70"/>
      <c r="I201" s="70"/>
      <c r="J201" s="70"/>
      <c r="K201" s="70"/>
    </row>
    <row r="202" spans="2:11" ht="10.5" customHeight="1" thickTop="1">
      <c r="B202" s="105" t="s">
        <v>234</v>
      </c>
      <c r="C202" s="105"/>
      <c r="D202" s="105"/>
      <c r="E202" s="105"/>
      <c r="F202" s="105"/>
      <c r="G202" s="105"/>
      <c r="H202" s="105"/>
      <c r="I202" s="105"/>
      <c r="J202" s="105"/>
      <c r="K202" s="105"/>
    </row>
    <row r="203" spans="2:11" ht="11.25" thickBot="1">
      <c r="B203" s="8"/>
      <c r="C203" s="8" t="s">
        <v>220</v>
      </c>
      <c r="D203" s="11">
        <v>535.4</v>
      </c>
      <c r="E203" s="11">
        <v>582.29999999999995</v>
      </c>
      <c r="F203" s="11">
        <v>82.1</v>
      </c>
      <c r="G203" s="11">
        <v>0</v>
      </c>
      <c r="H203" s="11">
        <v>0</v>
      </c>
      <c r="I203" s="11">
        <v>0</v>
      </c>
      <c r="J203" s="11">
        <v>1199.8</v>
      </c>
      <c r="K203" s="11">
        <v>47.070435695615998</v>
      </c>
    </row>
    <row r="204" spans="2:11" ht="11.25" thickBot="1">
      <c r="B204" s="8"/>
      <c r="C204" s="8" t="s">
        <v>221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</row>
    <row r="205" spans="2:11" ht="10.5" customHeight="1" thickBot="1">
      <c r="B205" s="98" t="s">
        <v>222</v>
      </c>
      <c r="C205" s="99"/>
      <c r="D205" s="56">
        <v>535.4</v>
      </c>
      <c r="E205" s="56">
        <v>582.29999999999995</v>
      </c>
      <c r="F205" s="56">
        <v>82.1</v>
      </c>
      <c r="G205" s="56">
        <v>0</v>
      </c>
      <c r="H205" s="56">
        <v>0</v>
      </c>
      <c r="I205" s="56">
        <v>0</v>
      </c>
      <c r="J205" s="56">
        <v>1199.8</v>
      </c>
      <c r="K205" s="56">
        <v>47.070435695615998</v>
      </c>
    </row>
    <row r="206" spans="2:11" ht="11.25" thickBot="1"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2:11" ht="10.5" customHeight="1" thickBot="1">
      <c r="B207" s="107" t="s">
        <v>52</v>
      </c>
      <c r="C207" s="108"/>
      <c r="D207" s="56">
        <v>290.7</v>
      </c>
      <c r="E207" s="56">
        <v>265.60000000000002</v>
      </c>
      <c r="F207" s="56">
        <v>33.700000000000003</v>
      </c>
      <c r="G207" s="56">
        <v>0</v>
      </c>
      <c r="H207" s="56">
        <v>0</v>
      </c>
      <c r="I207" s="56">
        <v>0</v>
      </c>
      <c r="J207" s="56">
        <v>590</v>
      </c>
      <c r="K207" s="56">
        <v>22.147763398610699</v>
      </c>
    </row>
    <row r="208" spans="2:11" ht="21.75" thickBot="1">
      <c r="B208" s="8"/>
      <c r="C208" s="8" t="s">
        <v>223</v>
      </c>
      <c r="D208" s="58">
        <v>0.542958535674262</v>
      </c>
      <c r="E208" s="58">
        <v>0.45612227374205699</v>
      </c>
      <c r="F208" s="58">
        <v>0.41047503045067002</v>
      </c>
      <c r="G208" s="58" t="s">
        <v>1</v>
      </c>
      <c r="H208" s="58" t="s">
        <v>1</v>
      </c>
      <c r="I208" s="58" t="s">
        <v>1</v>
      </c>
      <c r="J208" s="58">
        <v>0.49174862477079501</v>
      </c>
      <c r="K208" s="58">
        <v>0.470523866442</v>
      </c>
    </row>
    <row r="209" spans="2:11" ht="10.5" hidden="1" customHeight="1">
      <c r="B209" s="59" t="s">
        <v>92</v>
      </c>
      <c r="C209" s="59"/>
      <c r="D209" s="60">
        <v>-509</v>
      </c>
      <c r="E209" s="60">
        <v>0</v>
      </c>
      <c r="F209" s="60">
        <v>0</v>
      </c>
      <c r="G209" s="60">
        <v>0</v>
      </c>
      <c r="H209" s="60">
        <v>0</v>
      </c>
      <c r="I209" s="60">
        <v>0</v>
      </c>
      <c r="J209" s="60">
        <v>-509</v>
      </c>
      <c r="K209" s="60">
        <v>0</v>
      </c>
    </row>
    <row r="210" spans="2:11" ht="10.5" hidden="1" customHeight="1">
      <c r="B210" s="59" t="s">
        <v>93</v>
      </c>
      <c r="C210" s="59"/>
      <c r="D210" s="60">
        <v>-194.5</v>
      </c>
      <c r="E210" s="60">
        <v>-252.6</v>
      </c>
      <c r="F210" s="60">
        <v>-33.6</v>
      </c>
      <c r="G210" s="60">
        <v>0</v>
      </c>
      <c r="H210" s="60">
        <v>0</v>
      </c>
      <c r="I210" s="60">
        <v>0</v>
      </c>
      <c r="J210" s="60">
        <v>-480.7</v>
      </c>
      <c r="K210" s="60">
        <v>0</v>
      </c>
    </row>
    <row r="211" spans="2:11" ht="11.1" customHeight="1" thickBot="1">
      <c r="B211" s="98" t="s">
        <v>224</v>
      </c>
      <c r="C211" s="99"/>
      <c r="D211" s="56">
        <v>-50.9</v>
      </c>
      <c r="E211" s="56">
        <v>87.8</v>
      </c>
      <c r="F211" s="56">
        <v>5.7</v>
      </c>
      <c r="G211" s="56">
        <v>0</v>
      </c>
      <c r="H211" s="56">
        <v>0</v>
      </c>
      <c r="I211" s="56">
        <v>0</v>
      </c>
      <c r="J211" s="56">
        <v>42.6</v>
      </c>
      <c r="K211" s="56">
        <v>3.54776339861075</v>
      </c>
    </row>
    <row r="212" spans="2:11" ht="11.25" thickBot="1"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2:11" ht="10.5" customHeight="1" thickBot="1">
      <c r="B213" s="103" t="s">
        <v>226</v>
      </c>
      <c r="C213" s="103"/>
      <c r="D213" s="63">
        <f>D192</f>
        <v>44408</v>
      </c>
      <c r="E213" s="64"/>
      <c r="F213" s="64"/>
      <c r="G213" s="64"/>
      <c r="H213" s="64"/>
      <c r="I213" s="64"/>
      <c r="J213" s="64"/>
      <c r="K213" s="65"/>
    </row>
    <row r="214" spans="2:11" ht="22.35" customHeight="1" thickBot="1">
      <c r="B214" s="8"/>
      <c r="C214" s="8" t="s">
        <v>227</v>
      </c>
      <c r="D214" s="7">
        <v>815.83711672780896</v>
      </c>
      <c r="E214" s="7">
        <v>222.3</v>
      </c>
      <c r="F214" s="7">
        <v>16.3</v>
      </c>
      <c r="G214" s="7">
        <v>0</v>
      </c>
      <c r="H214" s="7">
        <v>0</v>
      </c>
      <c r="I214" s="7">
        <v>0</v>
      </c>
      <c r="J214" s="7">
        <v>1054.43711672781</v>
      </c>
      <c r="K214" s="7">
        <v>72.662883272190697</v>
      </c>
    </row>
    <row r="215" spans="2:11" ht="11.25" thickBot="1">
      <c r="B215" s="8"/>
      <c r="C215" s="8" t="s">
        <v>111</v>
      </c>
      <c r="D215" s="7">
        <v>23.9671114531365</v>
      </c>
      <c r="E215" s="7">
        <v>25.9</v>
      </c>
      <c r="F215" s="7">
        <v>3.8</v>
      </c>
      <c r="G215" s="7">
        <v>0</v>
      </c>
      <c r="H215" s="7">
        <v>0</v>
      </c>
      <c r="I215" s="7">
        <v>0</v>
      </c>
      <c r="J215" s="7">
        <v>53.667111453136499</v>
      </c>
      <c r="K215" s="7">
        <v>0.73288854686345295</v>
      </c>
    </row>
    <row r="216" spans="2:11" ht="11.25" thickBot="1">
      <c r="B216" s="8"/>
      <c r="C216" s="8" t="s">
        <v>119</v>
      </c>
      <c r="D216" s="7">
        <v>308.64374965490299</v>
      </c>
      <c r="E216" s="7">
        <v>49.088858276650498</v>
      </c>
      <c r="F216" s="7">
        <v>0</v>
      </c>
      <c r="G216" s="7">
        <v>0</v>
      </c>
      <c r="H216" s="7">
        <v>0</v>
      </c>
      <c r="I216" s="7">
        <v>0</v>
      </c>
      <c r="J216" s="7">
        <v>357.73260793155299</v>
      </c>
      <c r="K216" s="7">
        <v>39.756250345097399</v>
      </c>
    </row>
    <row r="217" spans="2:11" ht="11.25" thickBot="1">
      <c r="B217" s="8"/>
      <c r="C217" s="66" t="s">
        <v>228</v>
      </c>
      <c r="D217" s="7">
        <v>308.64374965490299</v>
      </c>
      <c r="E217" s="7">
        <v>8.9702280993326795</v>
      </c>
      <c r="F217" s="7">
        <v>0</v>
      </c>
      <c r="G217" s="7">
        <v>0</v>
      </c>
      <c r="H217" s="7">
        <v>0</v>
      </c>
      <c r="I217" s="7">
        <v>0</v>
      </c>
      <c r="J217" s="7">
        <v>317.61397775423501</v>
      </c>
      <c r="K217" s="7">
        <v>39.756250345097399</v>
      </c>
    </row>
    <row r="218" spans="2:11" ht="11.25" thickBot="1">
      <c r="B218" s="8"/>
      <c r="C218" s="66" t="s">
        <v>229</v>
      </c>
      <c r="D218" s="7">
        <v>0</v>
      </c>
      <c r="E218" s="7">
        <v>40.118630177317797</v>
      </c>
      <c r="F218" s="7">
        <v>0</v>
      </c>
      <c r="G218" s="7">
        <v>0</v>
      </c>
      <c r="H218" s="7">
        <v>0</v>
      </c>
      <c r="I218" s="7">
        <v>0</v>
      </c>
      <c r="J218" s="7">
        <v>40.118630177317797</v>
      </c>
      <c r="K218" s="7">
        <v>0</v>
      </c>
    </row>
    <row r="219" spans="2:11" ht="11.25" thickBot="1">
      <c r="B219" s="8"/>
      <c r="C219" s="8" t="s">
        <v>231</v>
      </c>
      <c r="D219" s="7">
        <v>224.53024799754701</v>
      </c>
      <c r="E219" s="7">
        <v>174.7</v>
      </c>
      <c r="F219" s="7">
        <v>16.2</v>
      </c>
      <c r="G219" s="7">
        <v>0</v>
      </c>
      <c r="H219" s="7">
        <v>0</v>
      </c>
      <c r="I219" s="7">
        <v>0</v>
      </c>
      <c r="J219" s="7">
        <v>415.43024799754699</v>
      </c>
      <c r="K219" s="7">
        <v>21.169752002452601</v>
      </c>
    </row>
    <row r="220" spans="2:11" ht="10.5" customHeight="1" thickBot="1">
      <c r="B220" s="67" t="s">
        <v>232</v>
      </c>
      <c r="C220" s="67"/>
      <c r="D220" s="67"/>
      <c r="E220" s="67"/>
      <c r="F220" s="67"/>
      <c r="G220" s="67"/>
      <c r="H220" s="67"/>
      <c r="I220" s="67"/>
      <c r="J220" s="67"/>
      <c r="K220" s="68"/>
    </row>
    <row r="221" spans="2:11" ht="11.25" thickBot="1">
      <c r="B221" s="8"/>
      <c r="C221" s="8" t="s">
        <v>153</v>
      </c>
      <c r="D221" s="7">
        <v>-101.17495198884799</v>
      </c>
      <c r="E221" s="7">
        <v>-5.7</v>
      </c>
      <c r="F221" s="7">
        <v>-0.8</v>
      </c>
      <c r="G221" s="7">
        <v>0</v>
      </c>
      <c r="H221" s="7">
        <v>0</v>
      </c>
      <c r="I221" s="7">
        <v>0</v>
      </c>
      <c r="J221" s="7">
        <v>-107.67495198884799</v>
      </c>
      <c r="K221" s="7">
        <v>-7.9250480111519401</v>
      </c>
    </row>
    <row r="222" spans="2:11" ht="11.25" thickBot="1">
      <c r="B222" s="69"/>
      <c r="C222" s="69"/>
      <c r="D222" s="70"/>
      <c r="E222" s="70"/>
      <c r="F222" s="70"/>
      <c r="G222" s="70"/>
      <c r="H222" s="70"/>
      <c r="I222" s="70"/>
      <c r="J222" s="70"/>
      <c r="K222" s="70"/>
    </row>
    <row r="223" spans="2:11" ht="10.5" customHeight="1">
      <c r="B223" s="104" t="s">
        <v>235</v>
      </c>
      <c r="C223" s="104"/>
      <c r="D223" s="104"/>
      <c r="E223" s="104"/>
      <c r="F223" s="104"/>
      <c r="G223" s="104"/>
      <c r="H223" s="104"/>
      <c r="I223" s="104"/>
      <c r="J223" s="104"/>
      <c r="K223" s="104"/>
    </row>
    <row r="224" spans="2:11" ht="11.25" thickBot="1">
      <c r="B224" s="8"/>
      <c r="C224" s="8" t="s">
        <v>220</v>
      </c>
      <c r="D224" s="11">
        <v>64.900000000000006</v>
      </c>
      <c r="E224" s="11">
        <v>298.60000000000002</v>
      </c>
      <c r="F224" s="11">
        <v>38.299999999999997</v>
      </c>
      <c r="G224" s="11">
        <v>0</v>
      </c>
      <c r="H224" s="11">
        <v>0</v>
      </c>
      <c r="I224" s="11">
        <v>0</v>
      </c>
      <c r="J224" s="11">
        <v>401.8</v>
      </c>
      <c r="K224" s="11">
        <v>89.4</v>
      </c>
    </row>
    <row r="225" spans="2:11" ht="11.25" thickBot="1">
      <c r="B225" s="8"/>
      <c r="C225" s="8" t="s">
        <v>221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</row>
    <row r="226" spans="2:11" ht="10.5" customHeight="1" thickBot="1">
      <c r="B226" s="98" t="s">
        <v>222</v>
      </c>
      <c r="C226" s="99"/>
      <c r="D226" s="56">
        <v>64.900000000000006</v>
      </c>
      <c r="E226" s="56">
        <v>298.60000000000002</v>
      </c>
      <c r="F226" s="56">
        <v>38.299999999999997</v>
      </c>
      <c r="G226" s="56">
        <v>0</v>
      </c>
      <c r="H226" s="56">
        <v>0</v>
      </c>
      <c r="I226" s="56">
        <v>0</v>
      </c>
      <c r="J226" s="56">
        <v>401.8</v>
      </c>
      <c r="K226" s="56">
        <v>89.4</v>
      </c>
    </row>
    <row r="227" spans="2:11" ht="11.25" thickBot="1"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2:11" ht="10.5" customHeight="1" thickBot="1">
      <c r="B228" s="107" t="s">
        <v>52</v>
      </c>
      <c r="C228" s="108"/>
      <c r="D228" s="56">
        <v>33.6</v>
      </c>
      <c r="E228" s="56">
        <v>141.69999999999999</v>
      </c>
      <c r="F228" s="56">
        <v>16.3</v>
      </c>
      <c r="G228" s="56">
        <v>0</v>
      </c>
      <c r="H228" s="56">
        <v>0</v>
      </c>
      <c r="I228" s="56">
        <v>0</v>
      </c>
      <c r="J228" s="56">
        <v>191.6</v>
      </c>
      <c r="K228" s="56">
        <v>38.200000000000003</v>
      </c>
    </row>
    <row r="229" spans="2:11" ht="21.75" thickBot="1">
      <c r="B229" s="8"/>
      <c r="C229" s="8" t="s">
        <v>223</v>
      </c>
      <c r="D229" s="58">
        <v>0.51771956856702595</v>
      </c>
      <c r="E229" s="58">
        <v>0.47454789015405202</v>
      </c>
      <c r="F229" s="58">
        <v>0.42558746736292402</v>
      </c>
      <c r="G229" s="58" t="s">
        <v>1</v>
      </c>
      <c r="H229" s="58" t="s">
        <v>1</v>
      </c>
      <c r="I229" s="58" t="s">
        <v>1</v>
      </c>
      <c r="J229" s="58">
        <v>0.476854156296665</v>
      </c>
      <c r="K229" s="58">
        <v>0.42729306487695801</v>
      </c>
    </row>
    <row r="230" spans="2:11" ht="10.5" hidden="1" customHeight="1">
      <c r="B230" s="59" t="s">
        <v>92</v>
      </c>
      <c r="C230" s="59"/>
      <c r="D230" s="60">
        <v>-91.3</v>
      </c>
      <c r="E230" s="60">
        <v>0</v>
      </c>
      <c r="F230" s="60">
        <v>0</v>
      </c>
      <c r="G230" s="60">
        <v>0</v>
      </c>
      <c r="H230" s="60">
        <v>0</v>
      </c>
      <c r="I230" s="60">
        <v>0</v>
      </c>
      <c r="J230" s="60">
        <v>-91.3</v>
      </c>
      <c r="K230" s="60">
        <v>-158.19999999999999</v>
      </c>
    </row>
    <row r="231" spans="2:11" ht="10.5" hidden="1" customHeight="1">
      <c r="B231" s="59" t="s">
        <v>93</v>
      </c>
      <c r="C231" s="59"/>
      <c r="D231" s="60">
        <v>-23.4</v>
      </c>
      <c r="E231" s="60">
        <v>-181.2</v>
      </c>
      <c r="F231" s="60">
        <v>-10.4</v>
      </c>
      <c r="G231" s="60">
        <v>0</v>
      </c>
      <c r="H231" s="60">
        <v>0</v>
      </c>
      <c r="I231" s="60">
        <v>0</v>
      </c>
      <c r="J231" s="60">
        <v>-215</v>
      </c>
      <c r="K231" s="60">
        <v>-37.6</v>
      </c>
    </row>
    <row r="232" spans="2:11" ht="11.1" customHeight="1" thickBot="1">
      <c r="B232" s="98" t="s">
        <v>224</v>
      </c>
      <c r="C232" s="99"/>
      <c r="D232" s="56">
        <v>-30.4</v>
      </c>
      <c r="E232" s="56">
        <v>31.2</v>
      </c>
      <c r="F232" s="56">
        <v>2.8</v>
      </c>
      <c r="G232" s="56">
        <v>0</v>
      </c>
      <c r="H232" s="56">
        <v>0</v>
      </c>
      <c r="I232" s="56">
        <v>0</v>
      </c>
      <c r="J232" s="56">
        <v>3.5999999999999899</v>
      </c>
      <c r="K232" s="56">
        <v>38.200000000000003</v>
      </c>
    </row>
    <row r="233" spans="2:11" ht="11.25" thickBot="1"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2:11" ht="10.5" customHeight="1" thickBot="1">
      <c r="B234" s="103" t="s">
        <v>226</v>
      </c>
      <c r="C234" s="103"/>
      <c r="D234" s="63">
        <f>D213</f>
        <v>44408</v>
      </c>
      <c r="E234" s="64"/>
      <c r="F234" s="64"/>
      <c r="G234" s="64"/>
      <c r="H234" s="64"/>
      <c r="I234" s="64"/>
      <c r="J234" s="64"/>
      <c r="K234" s="65"/>
    </row>
    <row r="235" spans="2:11" ht="22.35" customHeight="1" thickBot="1">
      <c r="B235" s="8"/>
      <c r="C235" s="8" t="s">
        <v>227</v>
      </c>
      <c r="D235" s="7">
        <v>129.69999999999999</v>
      </c>
      <c r="E235" s="7">
        <v>109</v>
      </c>
      <c r="F235" s="7">
        <v>7.7</v>
      </c>
      <c r="G235" s="7">
        <v>0</v>
      </c>
      <c r="H235" s="7">
        <v>0</v>
      </c>
      <c r="I235" s="7">
        <v>0</v>
      </c>
      <c r="J235" s="7">
        <v>246.4</v>
      </c>
      <c r="K235" s="7">
        <v>0</v>
      </c>
    </row>
    <row r="236" spans="2:11" ht="11.25" thickBot="1">
      <c r="B236" s="8"/>
      <c r="C236" s="8" t="s">
        <v>111</v>
      </c>
      <c r="D236" s="7">
        <v>0.5</v>
      </c>
      <c r="E236" s="7">
        <v>12.8</v>
      </c>
      <c r="F236" s="7">
        <v>1.8</v>
      </c>
      <c r="G236" s="7">
        <v>0</v>
      </c>
      <c r="H236" s="7">
        <v>0</v>
      </c>
      <c r="I236" s="7">
        <v>0</v>
      </c>
      <c r="J236" s="7">
        <v>15.1</v>
      </c>
      <c r="K236" s="7">
        <v>0</v>
      </c>
    </row>
    <row r="237" spans="2:11" ht="11.25" thickBot="1">
      <c r="B237" s="8"/>
      <c r="C237" s="8" t="s">
        <v>119</v>
      </c>
      <c r="D237" s="7">
        <v>20.7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20.7</v>
      </c>
      <c r="K237" s="7">
        <v>0</v>
      </c>
    </row>
    <row r="238" spans="2:11" ht="11.25" thickBot="1">
      <c r="B238" s="8"/>
      <c r="C238" s="66" t="s">
        <v>228</v>
      </c>
      <c r="D238" s="7">
        <v>20.7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20.7</v>
      </c>
      <c r="K238" s="7">
        <v>0</v>
      </c>
    </row>
    <row r="239" spans="2:11" ht="11.25" thickBot="1">
      <c r="B239" s="8"/>
      <c r="C239" s="66" t="s">
        <v>229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</row>
    <row r="240" spans="2:11" ht="11.25" thickBot="1">
      <c r="B240" s="8"/>
      <c r="C240" s="8" t="s">
        <v>231</v>
      </c>
      <c r="D240" s="7">
        <v>3.7</v>
      </c>
      <c r="E240" s="7">
        <v>85.6</v>
      </c>
      <c r="F240" s="7">
        <v>7.4</v>
      </c>
      <c r="G240" s="7">
        <v>0</v>
      </c>
      <c r="H240" s="7">
        <v>0</v>
      </c>
      <c r="I240" s="7">
        <v>0</v>
      </c>
      <c r="J240" s="7">
        <v>96.7</v>
      </c>
      <c r="K240" s="7">
        <v>0</v>
      </c>
    </row>
    <row r="241" spans="2:11" ht="10.5" customHeight="1" thickBot="1">
      <c r="B241" s="67" t="s">
        <v>232</v>
      </c>
      <c r="C241" s="67"/>
      <c r="D241" s="67"/>
      <c r="E241" s="67"/>
      <c r="F241" s="67"/>
      <c r="G241" s="67"/>
      <c r="H241" s="67"/>
      <c r="I241" s="67"/>
      <c r="J241" s="67"/>
      <c r="K241" s="68"/>
    </row>
    <row r="242" spans="2:11" ht="11.25" thickBot="1">
      <c r="B242" s="8"/>
      <c r="C242" s="8" t="s">
        <v>153</v>
      </c>
      <c r="D242" s="7">
        <v>-13.1</v>
      </c>
      <c r="E242" s="7">
        <v>-3</v>
      </c>
      <c r="F242" s="7">
        <v>-0.4</v>
      </c>
      <c r="G242" s="7">
        <v>0</v>
      </c>
      <c r="H242" s="7">
        <v>0</v>
      </c>
      <c r="I242" s="7">
        <v>0</v>
      </c>
      <c r="J242" s="7">
        <v>-16.5</v>
      </c>
      <c r="K242" s="7">
        <v>0</v>
      </c>
    </row>
    <row r="243" spans="2:11"/>
    <row r="244" spans="2:11"/>
    <row r="245" spans="2:11"/>
    <row r="246" spans="2:11"/>
    <row r="247" spans="2:11" ht="10.5" thickBot="1"/>
    <row r="248" spans="2:11" ht="15" customHeight="1" thickBot="1">
      <c r="B248" s="47" t="s">
        <v>101</v>
      </c>
      <c r="C248" s="48"/>
      <c r="D248" s="49" t="s">
        <v>29</v>
      </c>
      <c r="E248" s="49" t="s">
        <v>30</v>
      </c>
      <c r="F248" s="49" t="s">
        <v>31</v>
      </c>
      <c r="G248" s="49" t="s">
        <v>32</v>
      </c>
      <c r="H248" s="49" t="s">
        <v>33</v>
      </c>
      <c r="I248" s="36" t="s">
        <v>217</v>
      </c>
      <c r="J248" s="36" t="s">
        <v>218</v>
      </c>
      <c r="K248" s="36" t="s">
        <v>219</v>
      </c>
    </row>
    <row r="249" spans="2:11" ht="9" customHeight="1" thickBot="1">
      <c r="B249" s="51" t="s">
        <v>97</v>
      </c>
      <c r="C249" s="52"/>
      <c r="D249" s="39"/>
      <c r="E249" s="39"/>
      <c r="F249" s="39"/>
      <c r="G249" s="36"/>
      <c r="H249" s="36"/>
      <c r="I249" s="36"/>
      <c r="J249" s="36"/>
      <c r="K249" s="36"/>
    </row>
    <row r="250" spans="2:11" ht="15.75" customHeight="1" thickBot="1">
      <c r="B250" s="47"/>
      <c r="C250" s="48"/>
      <c r="D250" s="53" t="s">
        <v>37</v>
      </c>
      <c r="E250" s="53" t="s">
        <v>37</v>
      </c>
      <c r="F250" s="53" t="s">
        <v>37</v>
      </c>
      <c r="G250" s="74"/>
      <c r="H250" s="74"/>
      <c r="I250" s="97"/>
      <c r="J250" s="97"/>
      <c r="K250" s="97"/>
    </row>
    <row r="251" spans="2:11" ht="11.25" customHeight="1" thickTop="1">
      <c r="B251" s="105" t="s">
        <v>230</v>
      </c>
      <c r="C251" s="105"/>
      <c r="D251" s="105"/>
      <c r="E251" s="105"/>
      <c r="F251" s="105"/>
      <c r="G251" s="105"/>
      <c r="H251" s="105"/>
      <c r="I251" s="105"/>
      <c r="J251" s="105"/>
      <c r="K251" s="105"/>
    </row>
    <row r="252" spans="2:11" ht="11.25" thickBot="1">
      <c r="B252" s="8"/>
      <c r="C252" s="8" t="s">
        <v>220</v>
      </c>
      <c r="D252" s="11">
        <v>1100</v>
      </c>
      <c r="E252" s="11">
        <v>722.5</v>
      </c>
      <c r="F252" s="11">
        <v>94.9</v>
      </c>
      <c r="G252" s="11">
        <v>39.1</v>
      </c>
      <c r="H252" s="11">
        <v>30</v>
      </c>
      <c r="I252" s="11">
        <v>860.6</v>
      </c>
      <c r="J252" s="11">
        <v>2847.1</v>
      </c>
      <c r="K252" s="11">
        <v>59.470435695615997</v>
      </c>
    </row>
    <row r="253" spans="2:11" ht="11.25" thickBot="1">
      <c r="B253" s="8"/>
      <c r="C253" s="8" t="s">
        <v>221</v>
      </c>
      <c r="D253" s="11">
        <v>1.4</v>
      </c>
      <c r="E253" s="11">
        <v>-12.3</v>
      </c>
      <c r="F253" s="11">
        <v>0</v>
      </c>
      <c r="G253" s="11">
        <v>0</v>
      </c>
      <c r="H253" s="11">
        <v>0</v>
      </c>
      <c r="I253" s="11">
        <v>-836</v>
      </c>
      <c r="J253" s="11">
        <v>-846.9</v>
      </c>
      <c r="K253" s="11">
        <v>0</v>
      </c>
    </row>
    <row r="254" spans="2:11" ht="10.5" customHeight="1" thickBot="1">
      <c r="B254" s="98" t="s">
        <v>222</v>
      </c>
      <c r="C254" s="99"/>
      <c r="D254" s="56">
        <v>1101.4000000000001</v>
      </c>
      <c r="E254" s="56">
        <v>710.2</v>
      </c>
      <c r="F254" s="56">
        <v>94.9</v>
      </c>
      <c r="G254" s="56">
        <v>39.1</v>
      </c>
      <c r="H254" s="56">
        <v>30</v>
      </c>
      <c r="I254" s="56">
        <v>24.599999999999898</v>
      </c>
      <c r="J254" s="56">
        <v>2000.2</v>
      </c>
      <c r="K254" s="56">
        <v>59.470435695615997</v>
      </c>
    </row>
    <row r="255" spans="2:11" ht="11.25" thickBot="1"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2:11" ht="10.5" customHeight="1" thickBot="1">
      <c r="B256" s="107" t="s">
        <v>52</v>
      </c>
      <c r="C256" s="108"/>
      <c r="D256" s="56">
        <v>574.79999999999995</v>
      </c>
      <c r="E256" s="56">
        <v>309.39999999999998</v>
      </c>
      <c r="F256" s="56">
        <v>36.200000000000003</v>
      </c>
      <c r="G256" s="56">
        <v>20.8</v>
      </c>
      <c r="H256" s="56">
        <v>16.7</v>
      </c>
      <c r="I256" s="56">
        <v>1.2</v>
      </c>
      <c r="J256" s="56">
        <v>959.1</v>
      </c>
      <c r="K256" s="56">
        <v>19.347763398610802</v>
      </c>
    </row>
    <row r="257" spans="2:11" ht="21.75" thickBot="1">
      <c r="B257" s="8"/>
      <c r="C257" s="8" t="s">
        <v>223</v>
      </c>
      <c r="D257" s="58">
        <v>0.52188124205556596</v>
      </c>
      <c r="E257" s="58">
        <v>0.43565192903407501</v>
      </c>
      <c r="F257" s="58">
        <v>0.38145416227607998</v>
      </c>
      <c r="G257" s="58">
        <v>0.53196930946291598</v>
      </c>
      <c r="H257" s="58">
        <v>0.55666666666666698</v>
      </c>
      <c r="I257" s="58">
        <v>4.8780487804878203E-2</v>
      </c>
      <c r="J257" s="58">
        <v>0.47950204979502098</v>
      </c>
      <c r="K257" s="58">
        <v>0.32533414582057602</v>
      </c>
    </row>
    <row r="258" spans="2:11" ht="10.5" hidden="1" customHeight="1">
      <c r="B258" s="59" t="s">
        <v>92</v>
      </c>
      <c r="C258" s="59"/>
      <c r="D258" s="60">
        <v>-1212.9000000000001</v>
      </c>
      <c r="E258" s="60">
        <v>-55.3</v>
      </c>
      <c r="F258" s="60">
        <v>0</v>
      </c>
      <c r="G258" s="60">
        <v>0</v>
      </c>
      <c r="H258" s="60">
        <v>0</v>
      </c>
      <c r="I258" s="60">
        <v>0</v>
      </c>
      <c r="J258" s="60">
        <v>-1268.2</v>
      </c>
      <c r="K258" s="60">
        <v>-171.4</v>
      </c>
    </row>
    <row r="259" spans="2:11" ht="10.5" hidden="1" customHeight="1">
      <c r="B259" s="59" t="s">
        <v>93</v>
      </c>
      <c r="C259" s="59"/>
      <c r="D259" s="60">
        <v>-522.4</v>
      </c>
      <c r="E259" s="60">
        <v>-682.9</v>
      </c>
      <c r="F259" s="60">
        <v>-90.5</v>
      </c>
      <c r="G259" s="60">
        <v>0</v>
      </c>
      <c r="H259" s="60">
        <v>-23.7</v>
      </c>
      <c r="I259" s="60">
        <v>-14.9</v>
      </c>
      <c r="J259" s="60">
        <v>-1334.4</v>
      </c>
      <c r="K259" s="60">
        <v>-41.1</v>
      </c>
    </row>
    <row r="260" spans="2:11" ht="11.1" customHeight="1" thickBot="1">
      <c r="B260" s="98" t="s">
        <v>224</v>
      </c>
      <c r="C260" s="99"/>
      <c r="D260" s="56">
        <v>126.5</v>
      </c>
      <c r="E260" s="56">
        <v>73.400000000000006</v>
      </c>
      <c r="F260" s="56">
        <v>5.5</v>
      </c>
      <c r="G260" s="56">
        <v>-0.100000000000001</v>
      </c>
      <c r="H260" s="56">
        <v>2.8</v>
      </c>
      <c r="I260" s="56">
        <v>-5.3</v>
      </c>
      <c r="J260" s="56">
        <v>202.8</v>
      </c>
      <c r="K260" s="56">
        <v>13.2477633986108</v>
      </c>
    </row>
    <row r="261" spans="2:11" ht="11.25" thickBot="1"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2:11" ht="10.5" customHeight="1" thickBot="1">
      <c r="B262" s="67" t="s">
        <v>232</v>
      </c>
      <c r="C262" s="67"/>
      <c r="D262" s="67"/>
      <c r="E262" s="67"/>
      <c r="F262" s="67"/>
      <c r="G262" s="67"/>
      <c r="H262" s="67"/>
      <c r="I262" s="67"/>
      <c r="J262" s="67"/>
      <c r="K262" s="68"/>
    </row>
    <row r="263" spans="2:11" ht="11.25" thickBot="1">
      <c r="B263" s="8"/>
      <c r="C263" s="8" t="s">
        <v>153</v>
      </c>
      <c r="D263" s="7">
        <v>-91.1800796378634</v>
      </c>
      <c r="E263" s="7">
        <v>-13.5</v>
      </c>
      <c r="F263" s="7">
        <v>-1.4</v>
      </c>
      <c r="G263" s="7">
        <v>-9.1999999999999993</v>
      </c>
      <c r="H263" s="7">
        <v>-0.3</v>
      </c>
      <c r="I263" s="7">
        <v>0</v>
      </c>
      <c r="J263" s="7">
        <v>-115.58007963786299</v>
      </c>
      <c r="K263" s="7">
        <v>-7.7199203621366097</v>
      </c>
    </row>
    <row r="264" spans="2:11" ht="11.25" thickBot="1">
      <c r="B264" s="69"/>
      <c r="C264" s="69"/>
      <c r="D264" s="70"/>
      <c r="E264" s="70"/>
      <c r="F264" s="70"/>
      <c r="G264" s="70"/>
      <c r="H264" s="70"/>
      <c r="I264" s="70"/>
      <c r="J264" s="70"/>
      <c r="K264" s="70"/>
    </row>
    <row r="265" spans="2:11" ht="10.5" customHeight="1">
      <c r="B265" s="104" t="s">
        <v>233</v>
      </c>
      <c r="C265" s="104"/>
      <c r="D265" s="104"/>
      <c r="E265" s="104"/>
      <c r="F265" s="104"/>
      <c r="G265" s="104"/>
      <c r="H265" s="104"/>
      <c r="I265" s="104"/>
      <c r="J265" s="104"/>
      <c r="K265" s="104"/>
    </row>
    <row r="266" spans="2:11" ht="11.25" thickBot="1">
      <c r="B266" s="8"/>
      <c r="C266" s="8" t="s">
        <v>220</v>
      </c>
      <c r="D266" s="11">
        <v>673.9</v>
      </c>
      <c r="E266" s="11">
        <v>278.10000000000002</v>
      </c>
      <c r="F266" s="11">
        <v>36.5</v>
      </c>
      <c r="G266" s="11">
        <v>39.1</v>
      </c>
      <c r="H266" s="11">
        <v>30</v>
      </c>
      <c r="I266" s="11">
        <v>860.6</v>
      </c>
      <c r="J266" s="11">
        <v>1918.2</v>
      </c>
      <c r="K266" s="11">
        <v>0</v>
      </c>
    </row>
    <row r="267" spans="2:11" ht="11.25" thickBot="1">
      <c r="B267" s="8"/>
      <c r="C267" s="8" t="s">
        <v>221</v>
      </c>
      <c r="D267" s="11">
        <v>1.4</v>
      </c>
      <c r="E267" s="11">
        <v>-12.3</v>
      </c>
      <c r="F267" s="11">
        <v>0</v>
      </c>
      <c r="G267" s="11">
        <v>0</v>
      </c>
      <c r="H267" s="11">
        <v>0</v>
      </c>
      <c r="I267" s="11">
        <v>-836</v>
      </c>
      <c r="J267" s="11">
        <v>-846.9</v>
      </c>
      <c r="K267" s="11">
        <v>0</v>
      </c>
    </row>
    <row r="268" spans="2:11" ht="10.5" customHeight="1" thickBot="1">
      <c r="B268" s="98" t="s">
        <v>222</v>
      </c>
      <c r="C268" s="99"/>
      <c r="D268" s="56">
        <v>675.3</v>
      </c>
      <c r="E268" s="56">
        <v>265.8</v>
      </c>
      <c r="F268" s="56">
        <v>36.5</v>
      </c>
      <c r="G268" s="56">
        <v>39.1</v>
      </c>
      <c r="H268" s="56">
        <v>30</v>
      </c>
      <c r="I268" s="56">
        <v>24.599999999999898</v>
      </c>
      <c r="J268" s="56">
        <v>1071.3</v>
      </c>
      <c r="K268" s="56">
        <v>0</v>
      </c>
    </row>
    <row r="269" spans="2:11" ht="11.25" thickBot="1"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2:11" ht="10.5" customHeight="1" thickBot="1">
      <c r="B270" s="107" t="s">
        <v>52</v>
      </c>
      <c r="C270" s="108"/>
      <c r="D270" s="56">
        <v>346.1</v>
      </c>
      <c r="E270" s="56">
        <v>103.1</v>
      </c>
      <c r="F270" s="56">
        <v>12.2</v>
      </c>
      <c r="G270" s="56">
        <v>20.8</v>
      </c>
      <c r="H270" s="56">
        <v>16.7</v>
      </c>
      <c r="I270" s="56">
        <v>1.2</v>
      </c>
      <c r="J270" s="56">
        <v>500.1</v>
      </c>
      <c r="K270" s="56">
        <v>0</v>
      </c>
    </row>
    <row r="271" spans="2:11" ht="21.75" thickBot="1">
      <c r="B271" s="8"/>
      <c r="C271" s="8" t="s">
        <v>223</v>
      </c>
      <c r="D271" s="58">
        <v>0.51251295720420598</v>
      </c>
      <c r="E271" s="58">
        <v>0.387885628291949</v>
      </c>
      <c r="F271" s="58">
        <v>0.33424657534246599</v>
      </c>
      <c r="G271" s="58">
        <v>0.53196930946291598</v>
      </c>
      <c r="H271" s="58">
        <v>0.55666666666666698</v>
      </c>
      <c r="I271" s="58">
        <v>4.8780487804878203E-2</v>
      </c>
      <c r="J271" s="58">
        <v>0.46681601792215099</v>
      </c>
      <c r="K271" s="58">
        <v>0</v>
      </c>
    </row>
    <row r="272" spans="2:11" ht="10.5" hidden="1" customHeight="1">
      <c r="B272" s="59" t="s">
        <v>92</v>
      </c>
      <c r="C272" s="59"/>
      <c r="D272" s="60">
        <v>-553.20000000000005</v>
      </c>
      <c r="E272" s="60">
        <v>-55.3</v>
      </c>
      <c r="F272" s="60">
        <v>0</v>
      </c>
      <c r="G272" s="60">
        <v>0</v>
      </c>
      <c r="H272" s="60">
        <v>0</v>
      </c>
      <c r="I272" s="60">
        <v>0</v>
      </c>
      <c r="J272" s="60">
        <v>-608.5</v>
      </c>
      <c r="K272" s="60">
        <v>0</v>
      </c>
    </row>
    <row r="273" spans="2:11" ht="10.5" hidden="1" customHeight="1">
      <c r="B273" s="59" t="s">
        <v>93</v>
      </c>
      <c r="C273" s="59"/>
      <c r="D273" s="60">
        <v>-317.3</v>
      </c>
      <c r="E273" s="60">
        <v>-225.7</v>
      </c>
      <c r="F273" s="60">
        <v>-43.7</v>
      </c>
      <c r="G273" s="60">
        <v>0</v>
      </c>
      <c r="H273" s="60">
        <v>-23.7</v>
      </c>
      <c r="I273" s="60">
        <v>-14.9</v>
      </c>
      <c r="J273" s="60">
        <v>-625.29999999999995</v>
      </c>
      <c r="K273" s="60">
        <v>0</v>
      </c>
    </row>
    <row r="274" spans="2:11" ht="11.1" customHeight="1" thickBot="1">
      <c r="B274" s="98" t="s">
        <v>224</v>
      </c>
      <c r="C274" s="99"/>
      <c r="D274" s="56">
        <v>128.5</v>
      </c>
      <c r="E274" s="56">
        <v>15.5</v>
      </c>
      <c r="F274" s="56">
        <v>1.1000000000000001</v>
      </c>
      <c r="G274" s="56">
        <v>-0.100000000000001</v>
      </c>
      <c r="H274" s="56">
        <v>2.8</v>
      </c>
      <c r="I274" s="56">
        <v>-5.3</v>
      </c>
      <c r="J274" s="56">
        <v>142.5</v>
      </c>
      <c r="K274" s="56">
        <v>0</v>
      </c>
    </row>
    <row r="275" spans="2:11" ht="11.25" thickBot="1"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2:11" ht="10.5" customHeight="1" thickBot="1">
      <c r="B276" s="67" t="s">
        <v>232</v>
      </c>
      <c r="C276" s="67"/>
      <c r="D276" s="67"/>
      <c r="E276" s="67"/>
      <c r="F276" s="67"/>
      <c r="G276" s="67"/>
      <c r="H276" s="67"/>
      <c r="I276" s="67"/>
      <c r="J276" s="67"/>
      <c r="K276" s="68"/>
    </row>
    <row r="277" spans="2:11" ht="11.25" thickBot="1">
      <c r="B277" s="8"/>
      <c r="C277" s="8" t="s">
        <v>153</v>
      </c>
      <c r="D277" s="7">
        <v>-46.4</v>
      </c>
      <c r="E277" s="7">
        <v>-7</v>
      </c>
      <c r="F277" s="7">
        <v>-0.5</v>
      </c>
      <c r="G277" s="7">
        <v>-9.1999999999999993</v>
      </c>
      <c r="H277" s="7">
        <v>-0.3</v>
      </c>
      <c r="I277" s="7">
        <v>0</v>
      </c>
      <c r="J277" s="7">
        <v>-63.4</v>
      </c>
      <c r="K277" s="7">
        <v>0</v>
      </c>
    </row>
    <row r="278" spans="2:11" ht="11.25" thickBot="1">
      <c r="B278" s="69"/>
      <c r="C278" s="69"/>
      <c r="D278" s="70"/>
      <c r="E278" s="70"/>
      <c r="F278" s="70"/>
      <c r="G278" s="70"/>
      <c r="H278" s="70"/>
      <c r="I278" s="70"/>
      <c r="J278" s="70"/>
      <c r="K278" s="70"/>
    </row>
    <row r="279" spans="2:11" ht="10.5" customHeight="1" thickTop="1">
      <c r="B279" s="105" t="s">
        <v>234</v>
      </c>
      <c r="C279" s="105"/>
      <c r="D279" s="105"/>
      <c r="E279" s="105"/>
      <c r="F279" s="105"/>
      <c r="G279" s="105"/>
      <c r="H279" s="105"/>
      <c r="I279" s="105"/>
      <c r="J279" s="105"/>
      <c r="K279" s="105"/>
    </row>
    <row r="280" spans="2:11" ht="11.25" thickBot="1">
      <c r="B280" s="8"/>
      <c r="C280" s="8" t="s">
        <v>220</v>
      </c>
      <c r="D280" s="11">
        <v>380.6</v>
      </c>
      <c r="E280" s="11">
        <v>291.3</v>
      </c>
      <c r="F280" s="11">
        <v>40</v>
      </c>
      <c r="G280" s="11">
        <v>0</v>
      </c>
      <c r="H280" s="11">
        <v>0</v>
      </c>
      <c r="I280" s="11">
        <v>0</v>
      </c>
      <c r="J280" s="11">
        <v>711.9</v>
      </c>
      <c r="K280" s="11">
        <v>29.170435695616</v>
      </c>
    </row>
    <row r="281" spans="2:11" ht="11.25" thickBot="1">
      <c r="B281" s="8"/>
      <c r="C281" s="8" t="s">
        <v>221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</row>
    <row r="282" spans="2:11" ht="10.5" customHeight="1" thickBot="1">
      <c r="B282" s="98" t="s">
        <v>222</v>
      </c>
      <c r="C282" s="99"/>
      <c r="D282" s="56">
        <v>380.6</v>
      </c>
      <c r="E282" s="56">
        <v>291.3</v>
      </c>
      <c r="F282" s="56">
        <v>40</v>
      </c>
      <c r="G282" s="56">
        <v>0</v>
      </c>
      <c r="H282" s="56">
        <v>0</v>
      </c>
      <c r="I282" s="56">
        <v>0</v>
      </c>
      <c r="J282" s="56">
        <v>711.9</v>
      </c>
      <c r="K282" s="56">
        <v>29.170435695616</v>
      </c>
    </row>
    <row r="283" spans="2:11" ht="11.25" thickBot="1">
      <c r="B283" s="57"/>
      <c r="C283" s="57"/>
      <c r="D283" s="57"/>
      <c r="E283" s="57"/>
      <c r="F283" s="57"/>
      <c r="G283" s="57"/>
      <c r="H283" s="57"/>
      <c r="I283" s="57"/>
      <c r="J283" s="57"/>
      <c r="K283" s="57"/>
    </row>
    <row r="284" spans="2:11" ht="10.5" customHeight="1" thickBot="1">
      <c r="B284" s="107" t="s">
        <v>52</v>
      </c>
      <c r="C284" s="108"/>
      <c r="D284" s="56">
        <v>209.2</v>
      </c>
      <c r="E284" s="56">
        <v>132.4</v>
      </c>
      <c r="F284" s="56">
        <v>16</v>
      </c>
      <c r="G284" s="56">
        <v>0</v>
      </c>
      <c r="H284" s="56">
        <v>0</v>
      </c>
      <c r="I284" s="56">
        <v>0</v>
      </c>
      <c r="J284" s="56">
        <v>357.6</v>
      </c>
      <c r="K284" s="56">
        <v>12.547763398610799</v>
      </c>
    </row>
    <row r="285" spans="2:11" ht="21.75" thickBot="1">
      <c r="B285" s="8"/>
      <c r="C285" s="8" t="s">
        <v>223</v>
      </c>
      <c r="D285" s="58">
        <v>0.54965843405149795</v>
      </c>
      <c r="E285" s="58">
        <v>0.45451424648129102</v>
      </c>
      <c r="F285" s="58">
        <v>0.4</v>
      </c>
      <c r="G285" s="58" t="s">
        <v>1</v>
      </c>
      <c r="H285" s="58" t="s">
        <v>1</v>
      </c>
      <c r="I285" s="58" t="s">
        <v>1</v>
      </c>
      <c r="J285" s="58">
        <v>0.50231774125579398</v>
      </c>
      <c r="K285" s="58">
        <v>0.43015344472542599</v>
      </c>
    </row>
    <row r="286" spans="2:11" ht="10.5" hidden="1" customHeight="1">
      <c r="B286" s="59" t="s">
        <v>92</v>
      </c>
      <c r="C286" s="59"/>
      <c r="D286" s="60">
        <v>-560</v>
      </c>
      <c r="E286" s="60">
        <v>0</v>
      </c>
      <c r="F286" s="60">
        <v>0</v>
      </c>
      <c r="G286" s="60">
        <v>0</v>
      </c>
      <c r="H286" s="60">
        <v>0</v>
      </c>
      <c r="I286" s="60">
        <v>0</v>
      </c>
      <c r="J286" s="60">
        <v>-560</v>
      </c>
      <c r="K286" s="60">
        <v>0</v>
      </c>
    </row>
    <row r="287" spans="2:11" ht="10.5" hidden="1" customHeight="1">
      <c r="B287" s="59" t="s">
        <v>93</v>
      </c>
      <c r="C287" s="59"/>
      <c r="D287" s="60">
        <v>-183.2</v>
      </c>
      <c r="E287" s="60">
        <v>-267.8</v>
      </c>
      <c r="F287" s="60">
        <v>-35.299999999999997</v>
      </c>
      <c r="G287" s="60">
        <v>0</v>
      </c>
      <c r="H287" s="60">
        <v>0</v>
      </c>
      <c r="I287" s="60">
        <v>0</v>
      </c>
      <c r="J287" s="60">
        <v>-486.3</v>
      </c>
      <c r="K287" s="60">
        <v>0</v>
      </c>
    </row>
    <row r="288" spans="2:11" ht="11.1" customHeight="1" thickBot="1">
      <c r="B288" s="98" t="s">
        <v>224</v>
      </c>
      <c r="C288" s="99"/>
      <c r="D288" s="56">
        <v>24.2</v>
      </c>
      <c r="E288" s="56">
        <v>43.9</v>
      </c>
      <c r="F288" s="56">
        <v>3.1</v>
      </c>
      <c r="G288" s="56">
        <v>0</v>
      </c>
      <c r="H288" s="56">
        <v>0</v>
      </c>
      <c r="I288" s="56">
        <v>0</v>
      </c>
      <c r="J288" s="56">
        <v>71.2</v>
      </c>
      <c r="K288" s="56">
        <v>6.4477633986107499</v>
      </c>
    </row>
    <row r="289" spans="2:11" ht="11.25" thickBot="1">
      <c r="B289" s="57"/>
      <c r="C289" s="57"/>
      <c r="D289" s="57"/>
      <c r="E289" s="57"/>
      <c r="F289" s="57"/>
      <c r="G289" s="57"/>
      <c r="H289" s="57"/>
      <c r="I289" s="57"/>
      <c r="J289" s="57"/>
      <c r="K289" s="57"/>
    </row>
    <row r="290" spans="2:11" ht="10.5" customHeight="1" thickBot="1">
      <c r="B290" s="67" t="s">
        <v>232</v>
      </c>
      <c r="C290" s="67"/>
      <c r="D290" s="67"/>
      <c r="E290" s="67"/>
      <c r="F290" s="67"/>
      <c r="G290" s="67"/>
      <c r="H290" s="67"/>
      <c r="I290" s="67"/>
      <c r="J290" s="67"/>
      <c r="K290" s="68"/>
    </row>
    <row r="291" spans="2:11" ht="11.25" thickBot="1">
      <c r="B291" s="8"/>
      <c r="C291" s="8" t="s">
        <v>153</v>
      </c>
      <c r="D291" s="7">
        <v>-42.980079637863398</v>
      </c>
      <c r="E291" s="7">
        <v>-4.3</v>
      </c>
      <c r="F291" s="7">
        <v>-0.6</v>
      </c>
      <c r="G291" s="7">
        <v>0</v>
      </c>
      <c r="H291" s="7">
        <v>0</v>
      </c>
      <c r="I291" s="7">
        <v>0</v>
      </c>
      <c r="J291" s="7">
        <v>-47.880079637863403</v>
      </c>
      <c r="K291" s="7">
        <v>-7.7199203621366097</v>
      </c>
    </row>
    <row r="292" spans="2:11" ht="11.25" thickBot="1">
      <c r="B292" s="69"/>
      <c r="C292" s="69"/>
      <c r="D292" s="70"/>
      <c r="E292" s="70"/>
      <c r="F292" s="70"/>
      <c r="G292" s="70"/>
      <c r="H292" s="70"/>
      <c r="I292" s="70"/>
      <c r="J292" s="70"/>
      <c r="K292" s="70"/>
    </row>
    <row r="293" spans="2:11" ht="10.5" customHeight="1">
      <c r="B293" s="104" t="s">
        <v>235</v>
      </c>
      <c r="C293" s="104"/>
      <c r="D293" s="104"/>
      <c r="E293" s="104"/>
      <c r="F293" s="104"/>
      <c r="G293" s="104"/>
      <c r="H293" s="104"/>
      <c r="I293" s="104"/>
      <c r="J293" s="104"/>
      <c r="K293" s="104"/>
    </row>
    <row r="294" spans="2:11" ht="11.25" thickBot="1">
      <c r="B294" s="8"/>
      <c r="C294" s="8" t="s">
        <v>220</v>
      </c>
      <c r="D294" s="11">
        <v>45.5</v>
      </c>
      <c r="E294" s="11">
        <v>153.1</v>
      </c>
      <c r="F294" s="11">
        <v>18.399999999999999</v>
      </c>
      <c r="G294" s="11">
        <v>0</v>
      </c>
      <c r="H294" s="11">
        <v>0</v>
      </c>
      <c r="I294" s="11">
        <v>0</v>
      </c>
      <c r="J294" s="11">
        <v>217</v>
      </c>
      <c r="K294" s="11">
        <v>30.3</v>
      </c>
    </row>
    <row r="295" spans="2:11" ht="11.25" thickBot="1">
      <c r="B295" s="8"/>
      <c r="C295" s="8" t="s">
        <v>221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</row>
    <row r="296" spans="2:11" ht="10.5" customHeight="1" thickBot="1">
      <c r="B296" s="98" t="s">
        <v>222</v>
      </c>
      <c r="C296" s="99"/>
      <c r="D296" s="56">
        <v>45.5</v>
      </c>
      <c r="E296" s="56">
        <v>153.1</v>
      </c>
      <c r="F296" s="56">
        <v>18.399999999999999</v>
      </c>
      <c r="G296" s="56">
        <v>0</v>
      </c>
      <c r="H296" s="56">
        <v>0</v>
      </c>
      <c r="I296" s="56">
        <v>0</v>
      </c>
      <c r="J296" s="56">
        <v>217</v>
      </c>
      <c r="K296" s="56">
        <v>30.3</v>
      </c>
    </row>
    <row r="297" spans="2:11" ht="11.25" thickBot="1">
      <c r="B297" s="57"/>
      <c r="C297" s="57"/>
      <c r="D297" s="57"/>
      <c r="E297" s="57"/>
      <c r="F297" s="57"/>
      <c r="G297" s="57"/>
      <c r="H297" s="57"/>
      <c r="I297" s="57"/>
      <c r="J297" s="57"/>
      <c r="K297" s="57"/>
    </row>
    <row r="298" spans="2:11" ht="10.5" customHeight="1" thickBot="1">
      <c r="B298" s="107" t="s">
        <v>52</v>
      </c>
      <c r="C298" s="108"/>
      <c r="D298" s="56">
        <v>19.5</v>
      </c>
      <c r="E298" s="56">
        <v>73.900000000000006</v>
      </c>
      <c r="F298" s="56">
        <v>8</v>
      </c>
      <c r="G298" s="56">
        <v>0</v>
      </c>
      <c r="H298" s="56">
        <v>0</v>
      </c>
      <c r="I298" s="56">
        <v>0</v>
      </c>
      <c r="J298" s="56">
        <v>101.4</v>
      </c>
      <c r="K298" s="56">
        <v>6.8</v>
      </c>
    </row>
    <row r="299" spans="2:11" ht="21.75" thickBot="1">
      <c r="B299" s="8"/>
      <c r="C299" s="8" t="s">
        <v>223</v>
      </c>
      <c r="D299" s="58">
        <v>0.42857142857142899</v>
      </c>
      <c r="E299" s="58">
        <v>0.48269105160026099</v>
      </c>
      <c r="F299" s="58">
        <v>0.434782608695652</v>
      </c>
      <c r="G299" s="58" t="s">
        <v>1</v>
      </c>
      <c r="H299" s="58" t="s">
        <v>1</v>
      </c>
      <c r="I299" s="58" t="s">
        <v>1</v>
      </c>
      <c r="J299" s="58">
        <v>0.46728110599078299</v>
      </c>
      <c r="K299" s="58">
        <v>0.224422442244225</v>
      </c>
    </row>
    <row r="300" spans="2:11" ht="10.5" hidden="1" customHeight="1">
      <c r="B300" s="59" t="s">
        <v>92</v>
      </c>
      <c r="C300" s="59"/>
      <c r="D300" s="60">
        <v>-99.7</v>
      </c>
      <c r="E300" s="60">
        <v>0</v>
      </c>
      <c r="F300" s="60">
        <v>0</v>
      </c>
      <c r="G300" s="60">
        <v>0</v>
      </c>
      <c r="H300" s="60">
        <v>0</v>
      </c>
      <c r="I300" s="60">
        <v>0</v>
      </c>
      <c r="J300" s="60">
        <v>-99.7</v>
      </c>
      <c r="K300" s="60">
        <v>-171.4</v>
      </c>
    </row>
    <row r="301" spans="2:11" ht="10.5" hidden="1" customHeight="1">
      <c r="B301" s="59" t="s">
        <v>93</v>
      </c>
      <c r="C301" s="59"/>
      <c r="D301" s="60">
        <v>-21.9</v>
      </c>
      <c r="E301" s="60">
        <v>-189.4</v>
      </c>
      <c r="F301" s="60">
        <v>-11.5</v>
      </c>
      <c r="G301" s="60">
        <v>0</v>
      </c>
      <c r="H301" s="60">
        <v>0</v>
      </c>
      <c r="I301" s="60">
        <v>0</v>
      </c>
      <c r="J301" s="60">
        <v>-222.8</v>
      </c>
      <c r="K301" s="60">
        <v>-41.1</v>
      </c>
    </row>
    <row r="302" spans="2:11" ht="11.1" customHeight="1" thickBot="1">
      <c r="B302" s="98" t="s">
        <v>224</v>
      </c>
      <c r="C302" s="99"/>
      <c r="D302" s="56">
        <v>-26.2</v>
      </c>
      <c r="E302" s="56">
        <v>14</v>
      </c>
      <c r="F302" s="56">
        <v>1.3</v>
      </c>
      <c r="G302" s="56">
        <v>0</v>
      </c>
      <c r="H302" s="56">
        <v>0</v>
      </c>
      <c r="I302" s="56">
        <v>0</v>
      </c>
      <c r="J302" s="56">
        <v>-10.9</v>
      </c>
      <c r="K302" s="56">
        <v>6.8</v>
      </c>
    </row>
    <row r="303" spans="2:11" ht="11.25" thickBot="1">
      <c r="B303" s="57"/>
      <c r="C303" s="57"/>
      <c r="D303" s="57"/>
      <c r="E303" s="57"/>
      <c r="F303" s="57"/>
      <c r="G303" s="57"/>
      <c r="H303" s="57"/>
      <c r="I303" s="57"/>
      <c r="J303" s="57"/>
      <c r="K303" s="57"/>
    </row>
    <row r="304" spans="2:11" ht="10.5" customHeight="1" thickBot="1">
      <c r="B304" s="67" t="s">
        <v>232</v>
      </c>
      <c r="C304" s="67"/>
      <c r="D304" s="67"/>
      <c r="E304" s="67"/>
      <c r="F304" s="67"/>
      <c r="G304" s="67"/>
      <c r="H304" s="67"/>
      <c r="I304" s="67"/>
      <c r="J304" s="67"/>
      <c r="K304" s="68"/>
    </row>
    <row r="305" spans="2:11" ht="11.25" thickBot="1">
      <c r="B305" s="8"/>
      <c r="C305" s="8" t="s">
        <v>153</v>
      </c>
      <c r="D305" s="7">
        <v>-1.8</v>
      </c>
      <c r="E305" s="7">
        <v>-2.2000000000000002</v>
      </c>
      <c r="F305" s="7">
        <v>-0.3</v>
      </c>
      <c r="G305" s="7">
        <v>0</v>
      </c>
      <c r="H305" s="7">
        <v>0</v>
      </c>
      <c r="I305" s="7">
        <v>0</v>
      </c>
      <c r="J305" s="7">
        <v>-4.3</v>
      </c>
      <c r="K305" s="7">
        <v>0</v>
      </c>
    </row>
    <row r="306" spans="2:11"/>
  </sheetData>
  <mergeCells count="168">
    <mergeCell ref="J24:K24"/>
    <mergeCell ref="G159:G160"/>
    <mergeCell ref="B296:C296"/>
    <mergeCell ref="B298:C298"/>
    <mergeCell ref="B300:C300"/>
    <mergeCell ref="B301:C301"/>
    <mergeCell ref="B302:C302"/>
    <mergeCell ref="B304:K304"/>
    <mergeCell ref="B284:C284"/>
    <mergeCell ref="B286:C286"/>
    <mergeCell ref="B287:C287"/>
    <mergeCell ref="B288:C288"/>
    <mergeCell ref="B290:K290"/>
    <mergeCell ref="B293:K293"/>
    <mergeCell ref="B272:C272"/>
    <mergeCell ref="B273:C273"/>
    <mergeCell ref="B274:C274"/>
    <mergeCell ref="B276:K276"/>
    <mergeCell ref="B279:K279"/>
    <mergeCell ref="B282:C282"/>
    <mergeCell ref="B259:C259"/>
    <mergeCell ref="B260:C260"/>
    <mergeCell ref="B262:K262"/>
    <mergeCell ref="B265:K265"/>
    <mergeCell ref="B268:C268"/>
    <mergeCell ref="B270:C270"/>
    <mergeCell ref="K248:K250"/>
    <mergeCell ref="B249:C250"/>
    <mergeCell ref="B251:K251"/>
    <mergeCell ref="B254:C254"/>
    <mergeCell ref="B256:C256"/>
    <mergeCell ref="B258:C258"/>
    <mergeCell ref="D234:K234"/>
    <mergeCell ref="B241:K241"/>
    <mergeCell ref="B248:C248"/>
    <mergeCell ref="D248:D249"/>
    <mergeCell ref="E248:E249"/>
    <mergeCell ref="F248:F249"/>
    <mergeCell ref="G248:G250"/>
    <mergeCell ref="H248:H250"/>
    <mergeCell ref="I248:I250"/>
    <mergeCell ref="J248:J250"/>
    <mergeCell ref="B226:C226"/>
    <mergeCell ref="B228:C228"/>
    <mergeCell ref="B230:C230"/>
    <mergeCell ref="B231:C231"/>
    <mergeCell ref="B232:C232"/>
    <mergeCell ref="B234:C234"/>
    <mergeCell ref="B210:C210"/>
    <mergeCell ref="B211:C211"/>
    <mergeCell ref="B213:C213"/>
    <mergeCell ref="D213:K213"/>
    <mergeCell ref="B220:K220"/>
    <mergeCell ref="B223:K223"/>
    <mergeCell ref="D192:K192"/>
    <mergeCell ref="B199:K199"/>
    <mergeCell ref="B202:K202"/>
    <mergeCell ref="B205:C205"/>
    <mergeCell ref="B207:C207"/>
    <mergeCell ref="B209:C209"/>
    <mergeCell ref="B184:C184"/>
    <mergeCell ref="B186:C186"/>
    <mergeCell ref="B188:C188"/>
    <mergeCell ref="B189:C189"/>
    <mergeCell ref="B190:C190"/>
    <mergeCell ref="B192:C192"/>
    <mergeCell ref="B167:C167"/>
    <mergeCell ref="B169:C169"/>
    <mergeCell ref="B171:C171"/>
    <mergeCell ref="D171:K171"/>
    <mergeCell ref="B178:K178"/>
    <mergeCell ref="B181:K181"/>
    <mergeCell ref="I159:I161"/>
    <mergeCell ref="J159:J161"/>
    <mergeCell ref="K159:K161"/>
    <mergeCell ref="B160:C161"/>
    <mergeCell ref="B162:K162"/>
    <mergeCell ref="B165:C165"/>
    <mergeCell ref="B159:C159"/>
    <mergeCell ref="D159:D160"/>
    <mergeCell ref="E159:E160"/>
    <mergeCell ref="F159:F160"/>
    <mergeCell ref="H159:H161"/>
    <mergeCell ref="B140:K140"/>
    <mergeCell ref="B144:K144"/>
    <mergeCell ref="B147:C147"/>
    <mergeCell ref="B149:C149"/>
    <mergeCell ref="B151:C151"/>
    <mergeCell ref="B153:K153"/>
    <mergeCell ref="B128:K128"/>
    <mergeCell ref="B131:C131"/>
    <mergeCell ref="B133:C133"/>
    <mergeCell ref="B135:C135"/>
    <mergeCell ref="B136:C136"/>
    <mergeCell ref="B137:C137"/>
    <mergeCell ref="B116:C116"/>
    <mergeCell ref="B118:C118"/>
    <mergeCell ref="B120:C120"/>
    <mergeCell ref="B121:C121"/>
    <mergeCell ref="B122:C122"/>
    <mergeCell ref="B125:K125"/>
    <mergeCell ref="B103:C103"/>
    <mergeCell ref="B105:C105"/>
    <mergeCell ref="B106:C106"/>
    <mergeCell ref="B107:C107"/>
    <mergeCell ref="B110:K110"/>
    <mergeCell ref="B113:K113"/>
    <mergeCell ref="I95:I97"/>
    <mergeCell ref="J95:J97"/>
    <mergeCell ref="K95:K97"/>
    <mergeCell ref="B96:C97"/>
    <mergeCell ref="B98:K98"/>
    <mergeCell ref="B101:C101"/>
    <mergeCell ref="B80:C80"/>
    <mergeCell ref="B82:C82"/>
    <mergeCell ref="D82:K82"/>
    <mergeCell ref="B89:K89"/>
    <mergeCell ref="B95:C95"/>
    <mergeCell ref="D95:D96"/>
    <mergeCell ref="E95:E96"/>
    <mergeCell ref="F95:F96"/>
    <mergeCell ref="G95:G96"/>
    <mergeCell ref="H95:H97"/>
    <mergeCell ref="B68:K68"/>
    <mergeCell ref="B71:K71"/>
    <mergeCell ref="B74:C74"/>
    <mergeCell ref="B76:C76"/>
    <mergeCell ref="B78:C78"/>
    <mergeCell ref="B79:C79"/>
    <mergeCell ref="B54:C54"/>
    <mergeCell ref="B56:C56"/>
    <mergeCell ref="B57:C57"/>
    <mergeCell ref="B58:C58"/>
    <mergeCell ref="B61:C61"/>
    <mergeCell ref="D61:K61"/>
    <mergeCell ref="B36:C36"/>
    <mergeCell ref="B39:C39"/>
    <mergeCell ref="D39:K39"/>
    <mergeCell ref="B46:K46"/>
    <mergeCell ref="B49:K49"/>
    <mergeCell ref="B52:C52"/>
    <mergeCell ref="B27:K27"/>
    <mergeCell ref="B30:C30"/>
    <mergeCell ref="B32:C32"/>
    <mergeCell ref="B34:C34"/>
    <mergeCell ref="B35:C35"/>
    <mergeCell ref="B24:C24"/>
    <mergeCell ref="D24:E24"/>
    <mergeCell ref="F24:G24"/>
    <mergeCell ref="H24:I24"/>
    <mergeCell ref="B10:C10"/>
    <mergeCell ref="B12:C12"/>
    <mergeCell ref="B13:C13"/>
    <mergeCell ref="B14:C14"/>
    <mergeCell ref="B17:C17"/>
    <mergeCell ref="D17:K17"/>
    <mergeCell ref="I2:I4"/>
    <mergeCell ref="J2:J4"/>
    <mergeCell ref="K2:K4"/>
    <mergeCell ref="B3:C4"/>
    <mergeCell ref="B5:K5"/>
    <mergeCell ref="B8:C8"/>
    <mergeCell ref="B2:C2"/>
    <mergeCell ref="D2:D3"/>
    <mergeCell ref="E2:E3"/>
    <mergeCell ref="F2:F3"/>
    <mergeCell ref="G2:G3"/>
    <mergeCell ref="H2:H4"/>
  </mergeCells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B3A3-4C1F-4F37-963E-0CD5853DE18A}">
  <dimension ref="A1:S60"/>
  <sheetViews>
    <sheetView showGridLines="0" zoomScale="110" zoomScaleNormal="110" workbookViewId="0">
      <selection activeCell="C54" sqref="C54"/>
    </sheetView>
  </sheetViews>
  <sheetFormatPr defaultColWidth="0" defaultRowHeight="15" zeroHeight="1"/>
  <cols>
    <col min="1" max="1" width="4.28515625" customWidth="1"/>
    <col min="2" max="2" width="35.85546875" style="15" customWidth="1"/>
    <col min="3" max="3" width="9.28515625" customWidth="1"/>
    <col min="4" max="4" width="12.42578125" customWidth="1"/>
    <col min="5" max="5" width="10.140625" customWidth="1"/>
    <col min="6" max="6" width="9.5703125" customWidth="1"/>
    <col min="7" max="7" width="7.5703125" customWidth="1"/>
    <col min="8" max="8" width="9.7109375" customWidth="1"/>
    <col min="9" max="9" width="9.5703125" customWidth="1"/>
    <col min="10" max="14" width="8.85546875" hidden="1"/>
    <col min="20" max="16384" width="8.85546875" hidden="1"/>
  </cols>
  <sheetData>
    <row r="1" spans="2:9">
      <c r="B1" s="75"/>
      <c r="C1" s="76"/>
      <c r="D1" s="76"/>
      <c r="E1" s="76"/>
      <c r="F1" s="76"/>
      <c r="G1" s="76"/>
      <c r="H1" s="76"/>
      <c r="I1" s="76"/>
    </row>
    <row r="2" spans="2:9">
      <c r="B2" s="75"/>
      <c r="C2" s="76"/>
      <c r="D2" s="77"/>
      <c r="E2" s="76"/>
      <c r="F2" s="76"/>
      <c r="G2" s="77"/>
      <c r="H2" s="76"/>
      <c r="I2" s="76"/>
    </row>
    <row r="3" spans="2:9" ht="14.85" customHeight="1" thickBot="1">
      <c r="B3" s="50"/>
      <c r="C3" s="116" t="s">
        <v>98</v>
      </c>
      <c r="D3" s="47"/>
      <c r="E3" s="48"/>
      <c r="F3" s="116" t="s">
        <v>100</v>
      </c>
      <c r="G3" s="47"/>
      <c r="H3" s="48"/>
    </row>
    <row r="4" spans="2:9" ht="14.85" customHeight="1" thickBot="1">
      <c r="B4" s="50"/>
      <c r="C4" s="117" t="s">
        <v>96</v>
      </c>
      <c r="D4" s="118"/>
      <c r="E4" s="119"/>
      <c r="F4" s="117" t="s">
        <v>97</v>
      </c>
      <c r="G4" s="118"/>
      <c r="H4" s="119"/>
    </row>
    <row r="5" spans="2:9" ht="36.75" thickBot="1">
      <c r="B5" s="54"/>
      <c r="C5" s="120" t="s">
        <v>237</v>
      </c>
      <c r="D5" s="120" t="s">
        <v>238</v>
      </c>
      <c r="E5" s="120" t="s">
        <v>239</v>
      </c>
      <c r="F5" s="120" t="s">
        <v>237</v>
      </c>
      <c r="G5" s="120" t="s">
        <v>238</v>
      </c>
      <c r="H5" s="120" t="s">
        <v>239</v>
      </c>
    </row>
    <row r="6" spans="2:9" ht="15.75" thickBot="1">
      <c r="B6" s="12" t="s">
        <v>240</v>
      </c>
      <c r="C6" s="11">
        <v>5761.63</v>
      </c>
      <c r="D6" s="11">
        <v>-1515.03</v>
      </c>
      <c r="E6" s="11">
        <v>4246.6000000000004</v>
      </c>
      <c r="F6" s="11">
        <v>4732.1000000000004</v>
      </c>
      <c r="G6" s="11">
        <v>-1354.6</v>
      </c>
      <c r="H6" s="11">
        <v>3377.5</v>
      </c>
    </row>
    <row r="7" spans="2:9" ht="15.75" thickBot="1">
      <c r="B7" s="12" t="s">
        <v>241</v>
      </c>
      <c r="C7" s="11">
        <v>0</v>
      </c>
      <c r="D7" s="11">
        <v>12.799999999999301</v>
      </c>
      <c r="E7" s="11">
        <v>12.795798666353001</v>
      </c>
      <c r="F7" s="11">
        <v>0</v>
      </c>
      <c r="G7" s="11">
        <v>76.000000000000497</v>
      </c>
      <c r="H7" s="11">
        <v>76.000000000000497</v>
      </c>
    </row>
    <row r="8" spans="2:9" ht="15.75" thickBot="1">
      <c r="B8" s="12" t="s">
        <v>242</v>
      </c>
      <c r="C8" s="11">
        <v>5761.63</v>
      </c>
      <c r="D8" s="11">
        <v>-1502.23</v>
      </c>
      <c r="E8" s="11">
        <v>4259.3957986663499</v>
      </c>
      <c r="F8" s="11">
        <v>4732.1000000000004</v>
      </c>
      <c r="G8" s="11">
        <v>-1278.5999999999999</v>
      </c>
      <c r="H8" s="11">
        <v>3453.5</v>
      </c>
    </row>
    <row r="9" spans="2:9" ht="15.75" thickBot="1">
      <c r="B9" s="12" t="s">
        <v>243</v>
      </c>
      <c r="C9" s="11">
        <v>-3709.4</v>
      </c>
      <c r="D9" s="11">
        <v>1502.2</v>
      </c>
      <c r="E9" s="11">
        <v>-2207.1999999999998</v>
      </c>
      <c r="F9" s="11">
        <v>-3162.6</v>
      </c>
      <c r="G9" s="11">
        <v>1354.6</v>
      </c>
      <c r="H9" s="11">
        <v>-1808</v>
      </c>
    </row>
    <row r="10" spans="2:9" ht="21" customHeight="1" thickBot="1">
      <c r="B10" s="12" t="s">
        <v>244</v>
      </c>
      <c r="C10" s="11">
        <v>0</v>
      </c>
      <c r="D10" s="11">
        <v>0</v>
      </c>
      <c r="E10" s="11">
        <f>D10</f>
        <v>0</v>
      </c>
      <c r="F10" s="11">
        <v>0</v>
      </c>
      <c r="G10" s="11">
        <f>-G7</f>
        <v>-76.000000000000497</v>
      </c>
      <c r="H10" s="11">
        <v>-76.000000000000497</v>
      </c>
    </row>
    <row r="11" spans="2:9" ht="15.75" thickBot="1">
      <c r="B11" s="80" t="s">
        <v>245</v>
      </c>
      <c r="C11" s="56">
        <v>2052.1999999999998</v>
      </c>
      <c r="D11" s="56">
        <v>0</v>
      </c>
      <c r="E11" s="56">
        <v>2052.1957986663501</v>
      </c>
      <c r="F11" s="56">
        <v>1569.5</v>
      </c>
      <c r="G11" s="56">
        <v>0</v>
      </c>
      <c r="H11" s="56">
        <v>1569.5</v>
      </c>
    </row>
    <row r="12" spans="2:9" ht="15.75" thickBot="1">
      <c r="B12" s="12" t="s">
        <v>53</v>
      </c>
      <c r="C12" s="11">
        <v>-1789.4</v>
      </c>
      <c r="D12" s="11">
        <v>0</v>
      </c>
      <c r="E12" s="11">
        <v>-1789.4</v>
      </c>
      <c r="F12" s="11">
        <v>-1415.5</v>
      </c>
      <c r="G12" s="11">
        <v>0</v>
      </c>
      <c r="H12" s="11">
        <v>-1415.5</v>
      </c>
    </row>
    <row r="13" spans="2:9" ht="21.75" thickBot="1">
      <c r="B13" s="12" t="s">
        <v>246</v>
      </c>
      <c r="C13" s="11">
        <v>0</v>
      </c>
      <c r="D13" s="11">
        <v>0</v>
      </c>
      <c r="E13" s="11">
        <v>0</v>
      </c>
      <c r="F13" s="11">
        <v>0</v>
      </c>
      <c r="G13" s="11">
        <v>18.600000000000001</v>
      </c>
      <c r="H13" s="11">
        <v>18.600000000000001</v>
      </c>
    </row>
    <row r="14" spans="2:9" ht="15.75" thickBot="1">
      <c r="B14" s="80" t="s">
        <v>247</v>
      </c>
      <c r="C14" s="56">
        <v>262.8</v>
      </c>
      <c r="D14" s="56">
        <v>0</v>
      </c>
      <c r="E14" s="56">
        <v>262.79579866635203</v>
      </c>
      <c r="F14" s="56">
        <v>154</v>
      </c>
      <c r="G14" s="56">
        <v>18.600000000000001</v>
      </c>
      <c r="H14" s="56">
        <v>172.6</v>
      </c>
    </row>
    <row r="15" spans="2:9" ht="15.75" thickBot="1">
      <c r="B15" s="12" t="s">
        <v>248</v>
      </c>
      <c r="C15" s="11">
        <v>-185.7</v>
      </c>
      <c r="D15" s="11">
        <v>0</v>
      </c>
      <c r="E15" s="11">
        <v>-185.7</v>
      </c>
      <c r="F15" s="11">
        <v>-193.2</v>
      </c>
      <c r="G15" s="11">
        <v>0</v>
      </c>
      <c r="H15" s="11">
        <v>-193.2</v>
      </c>
    </row>
    <row r="16" spans="2:9" ht="15.75" thickBot="1">
      <c r="B16" s="12" t="s">
        <v>55</v>
      </c>
      <c r="C16" s="11">
        <v>27.1</v>
      </c>
      <c r="D16" s="11">
        <v>0</v>
      </c>
      <c r="E16" s="11">
        <v>27.1</v>
      </c>
      <c r="F16" s="11">
        <v>25.6</v>
      </c>
      <c r="G16" s="11">
        <v>0</v>
      </c>
      <c r="H16" s="11">
        <v>25.6</v>
      </c>
    </row>
    <row r="17" spans="2:8" ht="15.75" thickBot="1">
      <c r="B17" s="12" t="s">
        <v>56</v>
      </c>
      <c r="C17" s="11">
        <v>-98.6</v>
      </c>
      <c r="D17" s="11">
        <v>0</v>
      </c>
      <c r="E17" s="11">
        <v>-98.6</v>
      </c>
      <c r="F17" s="11">
        <v>-20.399999999999999</v>
      </c>
      <c r="G17" s="11">
        <v>0</v>
      </c>
      <c r="H17" s="11">
        <v>-20.399999999999999</v>
      </c>
    </row>
    <row r="18" spans="2:8" ht="18.600000000000001" customHeight="1" thickBot="1">
      <c r="B18" s="12" t="s">
        <v>249</v>
      </c>
      <c r="C18" s="11">
        <v>-30.8</v>
      </c>
      <c r="D18" s="11">
        <v>0</v>
      </c>
      <c r="E18" s="11">
        <v>-30.8</v>
      </c>
      <c r="F18" s="11">
        <v>-7.8</v>
      </c>
      <c r="G18" s="11">
        <v>0</v>
      </c>
      <c r="H18" s="11">
        <v>-7.8</v>
      </c>
    </row>
    <row r="19" spans="2:8" ht="15.75" thickBot="1">
      <c r="B19" s="12" t="s">
        <v>250</v>
      </c>
      <c r="C19" s="11">
        <v>18.600000000000001</v>
      </c>
      <c r="D19" s="11">
        <v>0</v>
      </c>
      <c r="E19" s="11">
        <v>18.600000000000001</v>
      </c>
      <c r="F19" s="11">
        <v>8.9</v>
      </c>
      <c r="G19" s="11">
        <v>0</v>
      </c>
      <c r="H19" s="11">
        <v>8.9</v>
      </c>
    </row>
    <row r="20" spans="2:8" ht="15.75" thickBot="1">
      <c r="B20" s="12" t="s">
        <v>251</v>
      </c>
      <c r="C20" s="11">
        <v>0</v>
      </c>
      <c r="D20" s="11">
        <v>0</v>
      </c>
      <c r="E20" s="11">
        <v>0</v>
      </c>
      <c r="F20" s="11">
        <v>-9.8000000000000007</v>
      </c>
      <c r="G20" s="11">
        <v>0</v>
      </c>
      <c r="H20" s="11">
        <v>-9.8000000000000007</v>
      </c>
    </row>
    <row r="21" spans="2:8" ht="15.75" thickBot="1">
      <c r="B21" s="12" t="s">
        <v>252</v>
      </c>
      <c r="C21" s="11">
        <v>-205.2</v>
      </c>
      <c r="D21" s="11">
        <v>0</v>
      </c>
      <c r="E21" s="11">
        <v>-205.2</v>
      </c>
      <c r="F21" s="11">
        <v>-63.7</v>
      </c>
      <c r="G21" s="11">
        <v>0</v>
      </c>
      <c r="H21" s="11">
        <v>-63.7</v>
      </c>
    </row>
    <row r="22" spans="2:8" ht="15.75" thickBot="1">
      <c r="B22" s="12" t="s">
        <v>62</v>
      </c>
      <c r="C22" s="11">
        <v>0</v>
      </c>
      <c r="D22" s="11">
        <v>0</v>
      </c>
      <c r="E22" s="11">
        <v>0</v>
      </c>
      <c r="F22" s="11">
        <v>0.1</v>
      </c>
      <c r="G22" s="11">
        <v>0</v>
      </c>
      <c r="H22" s="11">
        <v>0.1</v>
      </c>
    </row>
    <row r="23" spans="2:8" ht="15.75" thickBot="1">
      <c r="B23" s="80" t="s">
        <v>63</v>
      </c>
      <c r="C23" s="56">
        <v>-211.8</v>
      </c>
      <c r="D23" s="56">
        <v>0</v>
      </c>
      <c r="E23" s="56">
        <v>-211.804201333648</v>
      </c>
      <c r="F23" s="56">
        <v>-106.3</v>
      </c>
      <c r="G23" s="56">
        <v>18.600000000000001</v>
      </c>
      <c r="H23" s="56">
        <v>-87.7</v>
      </c>
    </row>
    <row r="24" spans="2:8" ht="15.75" thickBot="1">
      <c r="B24" s="121" t="s">
        <v>253</v>
      </c>
      <c r="C24" s="82"/>
      <c r="D24" s="82"/>
      <c r="E24" s="82"/>
      <c r="F24" s="82"/>
      <c r="G24" s="82"/>
      <c r="H24" s="83"/>
    </row>
    <row r="25" spans="2:8" ht="21.75" thickBot="1">
      <c r="B25" s="8" t="s">
        <v>254</v>
      </c>
      <c r="C25" s="11">
        <v>-269.5</v>
      </c>
      <c r="D25" s="11">
        <v>0</v>
      </c>
      <c r="E25" s="11">
        <v>-269.5</v>
      </c>
      <c r="F25" s="11">
        <v>-255.9</v>
      </c>
      <c r="G25" s="11">
        <v>0</v>
      </c>
      <c r="H25" s="11">
        <v>-255.9</v>
      </c>
    </row>
    <row r="26" spans="2:8" ht="21.75" thickBot="1">
      <c r="B26" s="8" t="s">
        <v>255</v>
      </c>
      <c r="C26" s="7">
        <v>0</v>
      </c>
      <c r="D26" s="7">
        <v>0</v>
      </c>
      <c r="E26" s="7">
        <v>0</v>
      </c>
      <c r="F26" s="11">
        <v>0</v>
      </c>
      <c r="G26" s="11">
        <v>0</v>
      </c>
      <c r="H26" s="11">
        <v>0</v>
      </c>
    </row>
    <row r="27" spans="2:8" ht="15.75" thickBot="1">
      <c r="B27" s="82" t="s">
        <v>256</v>
      </c>
      <c r="C27" s="82"/>
      <c r="D27" s="82"/>
      <c r="E27" s="82"/>
      <c r="F27" s="82"/>
      <c r="G27" s="82"/>
      <c r="H27" s="83"/>
    </row>
    <row r="28" spans="2:8" ht="15.75" thickBot="1">
      <c r="B28" s="8" t="s">
        <v>50</v>
      </c>
      <c r="C28" s="11">
        <v>25.582441956492001</v>
      </c>
      <c r="D28" s="11">
        <v>0</v>
      </c>
      <c r="E28" s="11">
        <v>25.582441956492001</v>
      </c>
      <c r="F28" s="11">
        <v>136.470435695616</v>
      </c>
      <c r="G28" s="11">
        <v>0</v>
      </c>
      <c r="H28" s="11">
        <v>136.470435695616</v>
      </c>
    </row>
    <row r="29" spans="2:8" ht="15.75" thickBot="1">
      <c r="B29" s="8" t="s">
        <v>51</v>
      </c>
      <c r="C29" s="7">
        <v>-12.795798666353001</v>
      </c>
      <c r="D29" s="7">
        <v>0</v>
      </c>
      <c r="E29" s="7">
        <v>-12.795798666353001</v>
      </c>
      <c r="F29" s="11">
        <v>-76.122672297005295</v>
      </c>
      <c r="G29" s="11">
        <v>0</v>
      </c>
      <c r="H29" s="11">
        <v>-76.122672297005295</v>
      </c>
    </row>
    <row r="30" spans="2:8" ht="15.75" thickBot="1">
      <c r="B30" s="6" t="s">
        <v>52</v>
      </c>
      <c r="C30" s="56">
        <v>12.786643290139001</v>
      </c>
      <c r="D30" s="56">
        <v>0</v>
      </c>
      <c r="E30" s="56">
        <v>12.786643290139001</v>
      </c>
      <c r="F30" s="56">
        <v>60.347763398610802</v>
      </c>
      <c r="G30" s="56">
        <v>0</v>
      </c>
      <c r="H30" s="56">
        <v>60.347763398610802</v>
      </c>
    </row>
    <row r="31" spans="2:8"/>
    <row r="32" spans="2:8" ht="23.85" customHeight="1" thickBot="1">
      <c r="B32" s="50"/>
      <c r="C32" s="116" t="s">
        <v>101</v>
      </c>
      <c r="D32" s="47"/>
      <c r="E32" s="48"/>
      <c r="F32" s="116" t="s">
        <v>101</v>
      </c>
      <c r="G32" s="47"/>
      <c r="H32" s="48"/>
    </row>
    <row r="33" spans="2:8" ht="15.75" customHeight="1" thickBot="1">
      <c r="B33" s="50"/>
      <c r="C33" s="117" t="s">
        <v>95</v>
      </c>
      <c r="D33" s="118"/>
      <c r="E33" s="119"/>
      <c r="F33" s="117" t="s">
        <v>97</v>
      </c>
      <c r="G33" s="118"/>
      <c r="H33" s="119"/>
    </row>
    <row r="34" spans="2:8" ht="36.75" thickBot="1">
      <c r="B34" s="54"/>
      <c r="C34" s="120" t="s">
        <v>237</v>
      </c>
      <c r="D34" s="120" t="s">
        <v>238</v>
      </c>
      <c r="E34" s="120" t="s">
        <v>239</v>
      </c>
      <c r="F34" s="120" t="s">
        <v>237</v>
      </c>
      <c r="G34" s="120" t="s">
        <v>238</v>
      </c>
      <c r="H34" s="120" t="s">
        <v>239</v>
      </c>
    </row>
    <row r="35" spans="2:8" ht="15.75" thickBot="1">
      <c r="B35" s="12" t="s">
        <v>240</v>
      </c>
      <c r="C35" s="11">
        <v>3287.03</v>
      </c>
      <c r="D35" s="11">
        <v>-912.23</v>
      </c>
      <c r="E35" s="11">
        <v>2374.8000000000002</v>
      </c>
      <c r="F35" s="11">
        <v>2847.1</v>
      </c>
      <c r="G35" s="11">
        <v>-846.9</v>
      </c>
      <c r="H35" s="11">
        <v>2000.2</v>
      </c>
    </row>
    <row r="36" spans="2:8" ht="15.75" thickBot="1">
      <c r="B36" s="12" t="s">
        <v>241</v>
      </c>
      <c r="C36" s="11">
        <v>0</v>
      </c>
      <c r="D36" s="11">
        <v>2.5999999999994499</v>
      </c>
      <c r="E36" s="11">
        <v>2.5999999999994499</v>
      </c>
      <c r="F36" s="11">
        <v>0</v>
      </c>
      <c r="G36" s="11">
        <v>33.200000000000301</v>
      </c>
      <c r="H36" s="11">
        <v>33.200000000000301</v>
      </c>
    </row>
    <row r="37" spans="2:8" ht="15.75" thickBot="1">
      <c r="B37" s="12" t="s">
        <v>242</v>
      </c>
      <c r="C37" s="11">
        <v>3287.03</v>
      </c>
      <c r="D37" s="11">
        <v>-909.63000000000102</v>
      </c>
      <c r="E37" s="11">
        <v>2377.4</v>
      </c>
      <c r="F37" s="11">
        <v>2847.1</v>
      </c>
      <c r="G37" s="11">
        <v>-813.7</v>
      </c>
      <c r="H37" s="11">
        <v>2033.4</v>
      </c>
    </row>
    <row r="38" spans="2:8" ht="15.75" thickBot="1">
      <c r="B38" s="12" t="s">
        <v>243</v>
      </c>
      <c r="C38" s="11">
        <v>-2157.6</v>
      </c>
      <c r="D38" s="11">
        <v>912.2</v>
      </c>
      <c r="E38" s="11">
        <v>-1245.4000000000001</v>
      </c>
      <c r="F38" s="11">
        <v>-1888</v>
      </c>
      <c r="G38" s="11">
        <v>846.9</v>
      </c>
      <c r="H38" s="11">
        <v>-1041.0999999999999</v>
      </c>
    </row>
    <row r="39" spans="2:8" ht="21.75" thickBot="1">
      <c r="B39" s="12" t="s">
        <v>244</v>
      </c>
      <c r="C39" s="11">
        <v>0</v>
      </c>
      <c r="D39" s="11">
        <v>-2.6</v>
      </c>
      <c r="E39" s="11">
        <v>-2.6</v>
      </c>
      <c r="F39" s="11">
        <v>0</v>
      </c>
      <c r="G39" s="11">
        <v>-33.200000000000301</v>
      </c>
      <c r="H39" s="11">
        <v>-33.200000000000301</v>
      </c>
    </row>
    <row r="40" spans="2:8" ht="15.75" thickBot="1">
      <c r="B40" s="80" t="s">
        <v>245</v>
      </c>
      <c r="C40" s="56">
        <v>1129.4000000000001</v>
      </c>
      <c r="D40" s="56">
        <v>0</v>
      </c>
      <c r="E40" s="56">
        <v>1129.45</v>
      </c>
      <c r="F40" s="56">
        <v>959.1</v>
      </c>
      <c r="G40" s="56">
        <v>0</v>
      </c>
      <c r="H40" s="56">
        <v>959.1</v>
      </c>
    </row>
    <row r="41" spans="2:8" ht="15.75" thickBot="1">
      <c r="B41" s="12" t="s">
        <v>53</v>
      </c>
      <c r="C41" s="11">
        <v>-934.2</v>
      </c>
      <c r="D41" s="11">
        <v>0</v>
      </c>
      <c r="E41" s="11">
        <v>-934.2</v>
      </c>
      <c r="F41" s="11">
        <v>-756.3</v>
      </c>
      <c r="G41" s="11">
        <v>0</v>
      </c>
      <c r="H41" s="11">
        <v>-756.3</v>
      </c>
    </row>
    <row r="42" spans="2:8" ht="21.75" thickBot="1">
      <c r="B42" s="12" t="s">
        <v>246</v>
      </c>
      <c r="C42" s="11">
        <v>0</v>
      </c>
      <c r="D42" s="11">
        <v>-1.2</v>
      </c>
      <c r="E42" s="11">
        <v>-1.2</v>
      </c>
      <c r="F42" s="11">
        <v>0</v>
      </c>
      <c r="G42" s="11">
        <v>0</v>
      </c>
      <c r="H42" s="11">
        <v>0</v>
      </c>
    </row>
    <row r="43" spans="2:8" ht="15.75" thickBot="1">
      <c r="B43" s="80" t="s">
        <v>247</v>
      </c>
      <c r="C43" s="56">
        <v>195.2</v>
      </c>
      <c r="D43" s="56">
        <v>-1.2</v>
      </c>
      <c r="E43" s="56">
        <v>194</v>
      </c>
      <c r="F43" s="56">
        <v>202.8</v>
      </c>
      <c r="G43" s="56">
        <v>0</v>
      </c>
      <c r="H43" s="56">
        <v>202.8</v>
      </c>
    </row>
    <row r="44" spans="2:8" ht="15.75" thickBot="1">
      <c r="B44" s="12" t="s">
        <v>248</v>
      </c>
      <c r="C44" s="11">
        <v>-92.1</v>
      </c>
      <c r="D44" s="11">
        <v>0</v>
      </c>
      <c r="E44" s="11">
        <v>-92.1</v>
      </c>
      <c r="F44" s="11">
        <v>-122</v>
      </c>
      <c r="G44" s="11">
        <v>0</v>
      </c>
      <c r="H44" s="11">
        <v>-122</v>
      </c>
    </row>
    <row r="45" spans="2:8" ht="15.75" thickBot="1">
      <c r="B45" s="12" t="s">
        <v>55</v>
      </c>
      <c r="C45" s="11">
        <v>18.399999999999999</v>
      </c>
      <c r="D45" s="11">
        <v>0</v>
      </c>
      <c r="E45" s="11">
        <v>18.399999999999999</v>
      </c>
      <c r="F45" s="11">
        <v>6.1</v>
      </c>
      <c r="G45" s="11">
        <v>0</v>
      </c>
      <c r="H45" s="11">
        <v>6.1</v>
      </c>
    </row>
    <row r="46" spans="2:8" ht="15.75" thickBot="1">
      <c r="B46" s="12" t="s">
        <v>56</v>
      </c>
      <c r="C46" s="11">
        <v>-58.6</v>
      </c>
      <c r="D46" s="11">
        <v>0</v>
      </c>
      <c r="E46" s="11">
        <v>-58.6</v>
      </c>
      <c r="F46" s="11">
        <v>-1.2861667482360799</v>
      </c>
      <c r="G46" s="11">
        <v>0</v>
      </c>
      <c r="H46" s="11">
        <v>-1.2861667482360799</v>
      </c>
    </row>
    <row r="47" spans="2:8" ht="15.75" thickBot="1">
      <c r="B47" s="12" t="s">
        <v>249</v>
      </c>
      <c r="C47" s="11">
        <v>-30.4</v>
      </c>
      <c r="D47" s="11">
        <v>0</v>
      </c>
      <c r="E47" s="11">
        <v>-30.4</v>
      </c>
      <c r="F47" s="11">
        <v>-7.8</v>
      </c>
      <c r="G47" s="11">
        <v>0</v>
      </c>
      <c r="H47" s="11">
        <v>-7.8</v>
      </c>
    </row>
    <row r="48" spans="2:8" ht="15.75" thickBot="1">
      <c r="B48" s="12" t="s">
        <v>250</v>
      </c>
      <c r="C48" s="11">
        <v>17.899999999999999</v>
      </c>
      <c r="D48" s="11">
        <v>0</v>
      </c>
      <c r="E48" s="11">
        <v>17.899999999999999</v>
      </c>
      <c r="F48" s="11">
        <v>2.1</v>
      </c>
      <c r="G48" s="11">
        <v>0</v>
      </c>
      <c r="H48" s="11">
        <v>2.1</v>
      </c>
    </row>
    <row r="49" spans="2:8" ht="15.75" thickBot="1">
      <c r="B49" s="12" t="s">
        <v>251</v>
      </c>
      <c r="C49" s="11">
        <v>0</v>
      </c>
      <c r="D49" s="11">
        <v>0</v>
      </c>
      <c r="E49" s="11">
        <v>0</v>
      </c>
      <c r="F49" s="11">
        <v>-4.5999999999999996</v>
      </c>
      <c r="G49" s="11">
        <v>0</v>
      </c>
      <c r="H49" s="11">
        <v>-4.5999999999999996</v>
      </c>
    </row>
    <row r="50" spans="2:8" ht="15.75" thickBot="1">
      <c r="B50" s="12" t="s">
        <v>252</v>
      </c>
      <c r="C50" s="11">
        <v>-106.5</v>
      </c>
      <c r="D50" s="11">
        <v>0</v>
      </c>
      <c r="E50" s="11">
        <v>-106.5</v>
      </c>
      <c r="F50" s="11">
        <v>-31.4</v>
      </c>
      <c r="G50" s="11">
        <v>0</v>
      </c>
      <c r="H50" s="11">
        <v>-31.4</v>
      </c>
    </row>
    <row r="51" spans="2:8" ht="15.75" thickBot="1">
      <c r="B51" s="12" t="s">
        <v>62</v>
      </c>
      <c r="C51" s="11">
        <v>0</v>
      </c>
      <c r="D51" s="11">
        <v>0</v>
      </c>
      <c r="E51" s="11">
        <v>0</v>
      </c>
      <c r="F51" s="11">
        <v>-1.5</v>
      </c>
      <c r="G51" s="11">
        <v>0</v>
      </c>
      <c r="H51" s="11">
        <v>-1.5</v>
      </c>
    </row>
    <row r="52" spans="2:8" ht="15.75" thickBot="1">
      <c r="B52" s="80" t="s">
        <v>63</v>
      </c>
      <c r="C52" s="56">
        <v>-56.1</v>
      </c>
      <c r="D52" s="56">
        <v>-1.2</v>
      </c>
      <c r="E52" s="56">
        <v>-57.3</v>
      </c>
      <c r="F52" s="56">
        <v>42.4</v>
      </c>
      <c r="G52" s="56">
        <v>0</v>
      </c>
      <c r="H52" s="56">
        <v>42.413833251764103</v>
      </c>
    </row>
    <row r="53" spans="2:8" ht="15.75" thickBot="1">
      <c r="B53" s="121" t="s">
        <v>253</v>
      </c>
      <c r="C53" s="82"/>
      <c r="D53" s="82"/>
      <c r="E53" s="82"/>
      <c r="F53" s="82"/>
      <c r="G53" s="82"/>
      <c r="H53" s="83"/>
    </row>
    <row r="54" spans="2:8" ht="21.75" thickBot="1">
      <c r="B54" s="8" t="s">
        <v>254</v>
      </c>
      <c r="C54" s="11">
        <v>-133.9</v>
      </c>
      <c r="D54" s="11">
        <v>0</v>
      </c>
      <c r="E54" s="11">
        <v>-133.9</v>
      </c>
      <c r="F54" s="11">
        <v>-135.9</v>
      </c>
      <c r="G54" s="11">
        <v>0</v>
      </c>
      <c r="H54" s="11">
        <v>-135.9</v>
      </c>
    </row>
    <row r="55" spans="2:8" ht="21.75" thickBot="1">
      <c r="B55" s="8" t="s">
        <v>255</v>
      </c>
      <c r="C55" s="7">
        <v>0</v>
      </c>
      <c r="D55" s="7">
        <v>0</v>
      </c>
      <c r="E55" s="7">
        <v>0</v>
      </c>
      <c r="F55" s="11">
        <v>0</v>
      </c>
      <c r="G55" s="11">
        <v>0</v>
      </c>
      <c r="H55" s="11">
        <v>0</v>
      </c>
    </row>
    <row r="56" spans="2:8" ht="15.75" thickBot="1">
      <c r="B56" s="82" t="s">
        <v>256</v>
      </c>
      <c r="C56" s="82"/>
      <c r="D56" s="82"/>
      <c r="E56" s="82"/>
      <c r="F56" s="82"/>
      <c r="G56" s="82"/>
      <c r="H56" s="83"/>
    </row>
    <row r="57" spans="2:8" ht="15.75" thickBot="1">
      <c r="B57" s="8" t="s">
        <v>50</v>
      </c>
      <c r="C57" s="11">
        <v>5.9824419564919999</v>
      </c>
      <c r="D57" s="11">
        <v>0</v>
      </c>
      <c r="E57" s="11">
        <v>5.9824419564919999</v>
      </c>
      <c r="F57" s="11">
        <v>59.470435695615997</v>
      </c>
      <c r="G57" s="11">
        <v>0</v>
      </c>
      <c r="H57" s="11">
        <v>59.470435695615997</v>
      </c>
    </row>
    <row r="58" spans="2:8" ht="15.75" thickBot="1">
      <c r="B58" s="8" t="s">
        <v>51</v>
      </c>
      <c r="C58" s="7">
        <v>-2.5957986663530299</v>
      </c>
      <c r="D58" s="7">
        <v>0</v>
      </c>
      <c r="E58" s="7">
        <v>-2.5957986663530299</v>
      </c>
      <c r="F58" s="11">
        <v>-40.122672297005302</v>
      </c>
      <c r="G58" s="11">
        <v>0</v>
      </c>
      <c r="H58" s="11">
        <v>-40.122672297005302</v>
      </c>
    </row>
    <row r="59" spans="2:8" ht="15.75" thickBot="1">
      <c r="B59" s="6" t="s">
        <v>52</v>
      </c>
      <c r="C59" s="56">
        <v>3.3866432901389598</v>
      </c>
      <c r="D59" s="56">
        <v>0</v>
      </c>
      <c r="E59" s="56">
        <v>3.3866432901389598</v>
      </c>
      <c r="F59" s="56">
        <v>19.347763398610802</v>
      </c>
      <c r="G59" s="56">
        <v>0</v>
      </c>
      <c r="H59" s="56">
        <v>19.347763398610802</v>
      </c>
    </row>
    <row r="60" spans="2:8"/>
  </sheetData>
  <mergeCells count="14">
    <mergeCell ref="B53:H53"/>
    <mergeCell ref="B56:H56"/>
    <mergeCell ref="B27:H27"/>
    <mergeCell ref="B32:B34"/>
    <mergeCell ref="C32:E32"/>
    <mergeCell ref="F32:H32"/>
    <mergeCell ref="C33:E33"/>
    <mergeCell ref="F33:H33"/>
    <mergeCell ref="B3:B5"/>
    <mergeCell ref="C3:E3"/>
    <mergeCell ref="F3:H3"/>
    <mergeCell ref="C4:E4"/>
    <mergeCell ref="F4:H4"/>
    <mergeCell ref="B24:H2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FE38-4A34-4F10-B532-3C0A36C7939A}">
  <dimension ref="A1:M13"/>
  <sheetViews>
    <sheetView showGridLines="0" zoomScale="110" zoomScaleNormal="110" workbookViewId="0">
      <selection activeCell="I1" sqref="I1:L1048576"/>
    </sheetView>
  </sheetViews>
  <sheetFormatPr defaultColWidth="8.85546875" defaultRowHeight="15"/>
  <cols>
    <col min="1" max="1" width="35.85546875" style="15" customWidth="1"/>
    <col min="2" max="2" width="9.28515625" customWidth="1"/>
    <col min="3" max="3" width="12.42578125" customWidth="1"/>
    <col min="4" max="4" width="10.140625" customWidth="1"/>
    <col min="5" max="5" width="9.5703125" customWidth="1"/>
    <col min="6" max="6" width="7.5703125" customWidth="1"/>
    <col min="7" max="7" width="9.7109375" customWidth="1"/>
  </cols>
  <sheetData>
    <row r="1" spans="1:13">
      <c r="A1" s="75"/>
      <c r="B1" s="76"/>
      <c r="C1" s="76"/>
      <c r="D1" s="76"/>
      <c r="E1" s="76"/>
      <c r="F1" s="76"/>
      <c r="G1" s="76"/>
      <c r="H1" s="76"/>
      <c r="I1" s="76"/>
    </row>
    <row r="2" spans="1:13">
      <c r="A2" s="75"/>
      <c r="B2" s="76"/>
      <c r="C2" s="77"/>
      <c r="D2" s="76"/>
      <c r="E2" s="76"/>
      <c r="F2" s="77"/>
      <c r="G2" s="76"/>
      <c r="H2" s="76"/>
      <c r="I2" s="76"/>
    </row>
    <row r="3" spans="1:13" ht="14.85" customHeight="1" thickBot="1">
      <c r="A3" s="50"/>
      <c r="B3" s="85">
        <v>44773</v>
      </c>
      <c r="C3" s="86"/>
      <c r="D3" s="87"/>
      <c r="E3" s="85">
        <v>44592</v>
      </c>
      <c r="F3" s="86"/>
      <c r="G3" s="87"/>
      <c r="H3" s="76"/>
      <c r="I3" s="76"/>
    </row>
    <row r="4" spans="1:13" ht="14.85" customHeight="1" thickBot="1">
      <c r="A4" s="50"/>
      <c r="B4" s="117" t="s">
        <v>96</v>
      </c>
      <c r="C4" s="118"/>
      <c r="D4" s="119"/>
      <c r="E4" s="117" t="s">
        <v>102</v>
      </c>
      <c r="F4" s="118"/>
      <c r="G4" s="119"/>
      <c r="H4" s="76"/>
      <c r="I4" s="76"/>
    </row>
    <row r="5" spans="1:13" ht="36.75" thickBot="1">
      <c r="A5" s="54"/>
      <c r="B5" s="120" t="s">
        <v>237</v>
      </c>
      <c r="C5" s="120" t="s">
        <v>238</v>
      </c>
      <c r="D5" s="120" t="s">
        <v>239</v>
      </c>
      <c r="E5" s="120" t="s">
        <v>237</v>
      </c>
      <c r="F5" s="120" t="s">
        <v>238</v>
      </c>
      <c r="G5" s="120" t="s">
        <v>239</v>
      </c>
      <c r="H5" s="76"/>
      <c r="I5" s="76"/>
    </row>
    <row r="6" spans="1:13" ht="15.75" thickBot="1">
      <c r="A6" s="118" t="s">
        <v>226</v>
      </c>
      <c r="B6" s="118"/>
      <c r="C6" s="118"/>
      <c r="D6" s="118"/>
      <c r="E6" s="118"/>
      <c r="F6" s="118"/>
      <c r="G6" s="118"/>
      <c r="H6" s="76"/>
      <c r="I6" s="76"/>
    </row>
    <row r="7" spans="1:13" ht="21.75" thickBot="1">
      <c r="A7" s="8" t="s">
        <v>278</v>
      </c>
      <c r="B7" s="7">
        <v>3248</v>
      </c>
      <c r="C7" s="7">
        <v>0</v>
      </c>
      <c r="D7" s="7">
        <v>3248</v>
      </c>
      <c r="E7" s="7">
        <v>3138.91370389652</v>
      </c>
      <c r="F7" s="7">
        <v>68.186296103480103</v>
      </c>
      <c r="G7" s="7">
        <v>3207.1</v>
      </c>
      <c r="H7" s="76"/>
      <c r="I7" s="84"/>
      <c r="J7" s="84"/>
      <c r="L7" s="84"/>
      <c r="M7" s="84"/>
    </row>
    <row r="8" spans="1:13" ht="15.75" thickBot="1">
      <c r="A8" s="8" t="s">
        <v>111</v>
      </c>
      <c r="B8" s="7">
        <v>179.8</v>
      </c>
      <c r="C8" s="7">
        <v>0</v>
      </c>
      <c r="D8" s="7">
        <v>179.8</v>
      </c>
      <c r="E8" s="7">
        <v>175.49973288166001</v>
      </c>
      <c r="F8" s="7">
        <v>2.6711833984904799E-4</v>
      </c>
      <c r="G8" s="7">
        <v>175.5</v>
      </c>
      <c r="H8" s="76"/>
      <c r="I8" s="81"/>
      <c r="J8" s="81"/>
      <c r="L8" s="81"/>
      <c r="M8" s="81"/>
    </row>
    <row r="9" spans="1:13" ht="15.75" thickBot="1">
      <c r="A9" s="8" t="s">
        <v>119</v>
      </c>
      <c r="B9" s="7">
        <v>2950.7</v>
      </c>
      <c r="C9" s="7">
        <v>0</v>
      </c>
      <c r="D9" s="7">
        <v>2950.7</v>
      </c>
      <c r="E9" s="7">
        <v>2582.2344686359702</v>
      </c>
      <c r="F9" s="7">
        <v>43.565531364026398</v>
      </c>
      <c r="G9" s="7">
        <v>2625.8</v>
      </c>
      <c r="H9" s="76"/>
      <c r="I9" s="81"/>
      <c r="J9" s="81"/>
      <c r="L9" s="81"/>
      <c r="M9" s="81"/>
    </row>
    <row r="10" spans="1:13" ht="15.75" thickBot="1">
      <c r="A10" s="8" t="s">
        <v>231</v>
      </c>
      <c r="B10" s="7">
        <v>1719</v>
      </c>
      <c r="C10" s="7">
        <v>0</v>
      </c>
      <c r="D10" s="7">
        <v>1719</v>
      </c>
      <c r="E10" s="7">
        <v>1586.7395688900001</v>
      </c>
      <c r="F10" s="7">
        <v>19.860431110001599</v>
      </c>
      <c r="G10" s="7">
        <v>1606.6</v>
      </c>
      <c r="H10" s="76"/>
      <c r="I10" s="81"/>
      <c r="J10" s="81"/>
      <c r="L10" s="81"/>
      <c r="M10" s="81"/>
    </row>
    <row r="11" spans="1:13">
      <c r="H11" s="76"/>
      <c r="I11" s="76"/>
    </row>
    <row r="13" spans="1:13">
      <c r="B13" s="15"/>
    </row>
  </sheetData>
  <mergeCells count="6">
    <mergeCell ref="A3:A5"/>
    <mergeCell ref="B3:D3"/>
    <mergeCell ref="E3:G3"/>
    <mergeCell ref="B4:D4"/>
    <mergeCell ref="E4:G4"/>
    <mergeCell ref="A6:G6"/>
  </mergeCells>
  <conditionalFormatting sqref="I1:K1048576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0ED3-4061-4E95-8A05-473D8A1FA3D2}">
  <dimension ref="A1:V122"/>
  <sheetViews>
    <sheetView showGridLines="0" workbookViewId="0">
      <selection activeCell="B95" sqref="B95:C95"/>
    </sheetView>
  </sheetViews>
  <sheetFormatPr defaultColWidth="0" defaultRowHeight="15" zeroHeight="1"/>
  <cols>
    <col min="1" max="1" width="8.85546875" customWidth="1"/>
    <col min="2" max="2" width="12.140625" customWidth="1"/>
    <col min="3" max="3" width="36.85546875" style="88" customWidth="1"/>
    <col min="4" max="4" width="8.7109375" customWidth="1"/>
    <col min="5" max="6" width="7.7109375" customWidth="1"/>
    <col min="7" max="7" width="8.7109375" customWidth="1"/>
    <col min="8" max="9" width="7.7109375" customWidth="1"/>
    <col min="10" max="10" width="8.7109375" customWidth="1"/>
    <col min="11" max="11" width="7.7109375" customWidth="1"/>
    <col min="12" max="17" width="8.85546875" customWidth="1"/>
    <col min="23" max="16384" width="8.85546875" hidden="1"/>
  </cols>
  <sheetData>
    <row r="1" spans="2:15" ht="15.75" thickBot="1"/>
    <row r="2" spans="2:15" ht="15" customHeight="1" thickBot="1">
      <c r="B2" s="47" t="s">
        <v>45</v>
      </c>
      <c r="C2" s="48"/>
      <c r="D2" s="78" t="s">
        <v>46</v>
      </c>
      <c r="E2" s="79"/>
      <c r="F2" s="54"/>
      <c r="G2" s="78" t="s">
        <v>47</v>
      </c>
      <c r="H2" s="79"/>
      <c r="I2" s="79"/>
      <c r="J2" s="79"/>
      <c r="K2" s="79"/>
      <c r="L2" s="34"/>
      <c r="M2" s="36" t="s">
        <v>276</v>
      </c>
      <c r="N2" s="36" t="s">
        <v>230</v>
      </c>
      <c r="O2" s="49" t="s">
        <v>219</v>
      </c>
    </row>
    <row r="3" spans="2:15" ht="15" customHeight="1" thickBot="1">
      <c r="B3" s="122" t="s">
        <v>96</v>
      </c>
      <c r="C3" s="123"/>
      <c r="D3" s="49" t="s">
        <v>29</v>
      </c>
      <c r="E3" s="49" t="s">
        <v>32</v>
      </c>
      <c r="F3" s="49" t="s">
        <v>268</v>
      </c>
      <c r="G3" s="49" t="s">
        <v>29</v>
      </c>
      <c r="H3" s="38" t="s">
        <v>31</v>
      </c>
      <c r="I3" s="89"/>
      <c r="J3" s="49" t="s">
        <v>33</v>
      </c>
      <c r="K3" s="49" t="str">
        <f>E3</f>
        <v>HalfPrice</v>
      </c>
      <c r="L3" s="49" t="s">
        <v>268</v>
      </c>
      <c r="M3" s="36"/>
      <c r="N3" s="36"/>
      <c r="O3" s="36">
        <v>0</v>
      </c>
    </row>
    <row r="4" spans="2:15" ht="15.75" thickBot="1">
      <c r="B4" s="38" t="s">
        <v>277</v>
      </c>
      <c r="C4" s="89"/>
      <c r="D4" s="39"/>
      <c r="E4" s="39"/>
      <c r="F4" s="39"/>
      <c r="G4" s="39"/>
      <c r="H4" s="90" t="s">
        <v>30</v>
      </c>
      <c r="I4" s="90" t="s">
        <v>31</v>
      </c>
      <c r="J4" s="39"/>
      <c r="K4" s="39"/>
      <c r="L4" s="39"/>
      <c r="M4" s="39"/>
      <c r="N4" s="39"/>
      <c r="O4" s="36">
        <v>0</v>
      </c>
    </row>
    <row r="5" spans="2:15" ht="15.75" thickBot="1">
      <c r="B5" s="6" t="s">
        <v>233</v>
      </c>
      <c r="C5" s="6" t="s">
        <v>233</v>
      </c>
      <c r="D5" s="10">
        <v>940.2</v>
      </c>
      <c r="E5" s="10">
        <v>229.7</v>
      </c>
      <c r="F5" s="10">
        <v>1169.9000000000001</v>
      </c>
      <c r="G5" s="10">
        <v>280.60000000000002</v>
      </c>
      <c r="H5" s="10">
        <v>558.20000000000005</v>
      </c>
      <c r="I5" s="10">
        <v>128.69999999999999</v>
      </c>
      <c r="J5" s="10">
        <v>53.9</v>
      </c>
      <c r="K5" s="10">
        <v>11.3</v>
      </c>
      <c r="L5" s="10">
        <v>1032.7</v>
      </c>
      <c r="M5" s="10">
        <v>67.8</v>
      </c>
      <c r="N5" s="10">
        <v>2270.4</v>
      </c>
      <c r="O5" s="10">
        <v>0</v>
      </c>
    </row>
    <row r="6" spans="2:15" ht="15" customHeight="1" thickBot="1">
      <c r="B6" s="51" t="s">
        <v>234</v>
      </c>
      <c r="C6" s="8" t="s">
        <v>257</v>
      </c>
      <c r="D6" s="11">
        <v>146.1</v>
      </c>
      <c r="E6" s="11">
        <v>8.9</v>
      </c>
      <c r="F6" s="11">
        <v>155</v>
      </c>
      <c r="G6" s="11">
        <v>28.3</v>
      </c>
      <c r="H6" s="11">
        <v>125.8</v>
      </c>
      <c r="I6" s="11">
        <v>26.6</v>
      </c>
      <c r="J6" s="11">
        <v>0</v>
      </c>
      <c r="K6" s="11">
        <v>0</v>
      </c>
      <c r="L6" s="11">
        <v>180.7</v>
      </c>
      <c r="M6" s="11">
        <v>0</v>
      </c>
      <c r="N6" s="11">
        <v>335.7</v>
      </c>
      <c r="O6" s="11">
        <v>0</v>
      </c>
    </row>
    <row r="7" spans="2:15" ht="15.75" thickBot="1">
      <c r="B7" s="93"/>
      <c r="C7" s="94" t="s">
        <v>258</v>
      </c>
      <c r="D7" s="11">
        <v>84</v>
      </c>
      <c r="E7" s="11">
        <v>2.7</v>
      </c>
      <c r="F7" s="11">
        <v>86.7</v>
      </c>
      <c r="G7" s="11">
        <v>17.3</v>
      </c>
      <c r="H7" s="11">
        <v>58.3</v>
      </c>
      <c r="I7" s="11">
        <v>14.6</v>
      </c>
      <c r="J7" s="11">
        <v>0</v>
      </c>
      <c r="K7" s="11">
        <v>0</v>
      </c>
      <c r="L7" s="11">
        <v>90.2</v>
      </c>
      <c r="M7" s="11">
        <v>0</v>
      </c>
      <c r="N7" s="11">
        <v>176.9</v>
      </c>
      <c r="O7" s="11">
        <v>0</v>
      </c>
    </row>
    <row r="8" spans="2:15" ht="15.75" thickBot="1">
      <c r="B8" s="93"/>
      <c r="C8" s="94" t="s">
        <v>259</v>
      </c>
      <c r="D8" s="11">
        <v>119.2</v>
      </c>
      <c r="E8" s="11">
        <v>11</v>
      </c>
      <c r="F8" s="11">
        <v>130.19999999999999</v>
      </c>
      <c r="G8" s="11">
        <v>22</v>
      </c>
      <c r="H8" s="11">
        <v>107.5</v>
      </c>
      <c r="I8" s="11">
        <v>17.600000000000001</v>
      </c>
      <c r="J8" s="11">
        <v>0</v>
      </c>
      <c r="K8" s="11">
        <v>0</v>
      </c>
      <c r="L8" s="11">
        <v>147.1</v>
      </c>
      <c r="M8" s="11">
        <v>0</v>
      </c>
      <c r="N8" s="11">
        <v>277.3</v>
      </c>
      <c r="O8" s="11">
        <v>0</v>
      </c>
    </row>
    <row r="9" spans="2:15" ht="15.75" thickBot="1">
      <c r="B9" s="93"/>
      <c r="C9" s="94" t="s">
        <v>260</v>
      </c>
      <c r="D9" s="11">
        <v>127.4</v>
      </c>
      <c r="E9" s="11">
        <v>0</v>
      </c>
      <c r="F9" s="11">
        <v>127.4</v>
      </c>
      <c r="G9" s="11">
        <v>22.7</v>
      </c>
      <c r="H9" s="11">
        <v>153.1</v>
      </c>
      <c r="I9" s="11">
        <v>54</v>
      </c>
      <c r="J9" s="11">
        <v>0</v>
      </c>
      <c r="K9" s="11">
        <v>0</v>
      </c>
      <c r="L9" s="11">
        <v>229.8</v>
      </c>
      <c r="M9" s="11">
        <v>0</v>
      </c>
      <c r="N9" s="11">
        <v>357.2</v>
      </c>
      <c r="O9" s="11">
        <v>0</v>
      </c>
    </row>
    <row r="10" spans="2:15" ht="15.75" thickBot="1">
      <c r="B10" s="93"/>
      <c r="C10" s="94" t="s">
        <v>261</v>
      </c>
      <c r="D10" s="11">
        <v>26.8</v>
      </c>
      <c r="E10" s="11">
        <v>0</v>
      </c>
      <c r="F10" s="11">
        <v>26.8</v>
      </c>
      <c r="G10" s="11">
        <v>3.7</v>
      </c>
      <c r="H10" s="11">
        <v>78.7</v>
      </c>
      <c r="I10" s="11">
        <v>25.8</v>
      </c>
      <c r="J10" s="11">
        <v>0</v>
      </c>
      <c r="K10" s="11">
        <v>0</v>
      </c>
      <c r="L10" s="11">
        <v>108.2</v>
      </c>
      <c r="M10" s="11">
        <v>0</v>
      </c>
      <c r="N10" s="11">
        <v>135</v>
      </c>
      <c r="O10" s="11">
        <v>0</v>
      </c>
    </row>
    <row r="11" spans="2:15" ht="15.75" thickBot="1">
      <c r="B11" s="93"/>
      <c r="C11" s="94" t="s">
        <v>262</v>
      </c>
      <c r="D11" s="11">
        <v>28.3</v>
      </c>
      <c r="E11" s="11">
        <v>6</v>
      </c>
      <c r="F11" s="11">
        <v>34.299999999999997</v>
      </c>
      <c r="G11" s="11">
        <v>1.9</v>
      </c>
      <c r="H11" s="11">
        <v>12.4</v>
      </c>
      <c r="I11" s="11">
        <v>0.2</v>
      </c>
      <c r="J11" s="11">
        <v>0</v>
      </c>
      <c r="K11" s="11">
        <v>0</v>
      </c>
      <c r="L11" s="11">
        <v>14.5</v>
      </c>
      <c r="M11" s="11">
        <v>0</v>
      </c>
      <c r="N11" s="11">
        <v>48.8</v>
      </c>
      <c r="O11" s="11">
        <v>0</v>
      </c>
    </row>
    <row r="12" spans="2:15" ht="13.5" customHeight="1" thickBot="1">
      <c r="B12" s="93"/>
      <c r="C12" s="94" t="s">
        <v>263</v>
      </c>
      <c r="D12" s="11">
        <v>46.2</v>
      </c>
      <c r="E12" s="11">
        <v>4.9000000000000004</v>
      </c>
      <c r="F12" s="11">
        <v>51.1</v>
      </c>
      <c r="G12" s="11">
        <v>3.2</v>
      </c>
      <c r="H12" s="11">
        <v>34.700000000000003</v>
      </c>
      <c r="I12" s="11">
        <v>4.7</v>
      </c>
      <c r="J12" s="11">
        <v>0</v>
      </c>
      <c r="K12" s="11">
        <v>0</v>
      </c>
      <c r="L12" s="11">
        <v>42.6</v>
      </c>
      <c r="M12" s="11">
        <v>0</v>
      </c>
      <c r="N12" s="11">
        <v>93.7</v>
      </c>
      <c r="O12" s="11">
        <v>0</v>
      </c>
    </row>
    <row r="13" spans="2:15" ht="15.75" thickBot="1">
      <c r="B13" s="93"/>
      <c r="C13" s="94" t="s">
        <v>264</v>
      </c>
      <c r="D13" s="11">
        <v>2.1</v>
      </c>
      <c r="E13" s="11">
        <v>0</v>
      </c>
      <c r="F13" s="11">
        <v>2.1</v>
      </c>
      <c r="G13" s="11">
        <v>0</v>
      </c>
      <c r="H13" s="11">
        <v>44</v>
      </c>
      <c r="I13" s="11">
        <v>11.3</v>
      </c>
      <c r="J13" s="11">
        <v>0</v>
      </c>
      <c r="K13" s="11">
        <v>0</v>
      </c>
      <c r="L13" s="11">
        <v>55.3</v>
      </c>
      <c r="M13" s="11">
        <v>0</v>
      </c>
      <c r="N13" s="11">
        <v>57.4</v>
      </c>
      <c r="O13" s="11">
        <v>0</v>
      </c>
    </row>
    <row r="14" spans="2:15" ht="15.75" thickBot="1">
      <c r="B14" s="93"/>
      <c r="C14" s="94" t="s">
        <v>265</v>
      </c>
      <c r="D14" s="11">
        <v>3.5</v>
      </c>
      <c r="E14" s="11">
        <v>0</v>
      </c>
      <c r="F14" s="11">
        <v>3.5</v>
      </c>
      <c r="G14" s="11">
        <v>0</v>
      </c>
      <c r="H14" s="11">
        <v>8.1999999999999993</v>
      </c>
      <c r="I14" s="11">
        <v>0.2</v>
      </c>
      <c r="J14" s="11">
        <v>0</v>
      </c>
      <c r="K14" s="11">
        <v>0</v>
      </c>
      <c r="L14" s="11">
        <v>8.4</v>
      </c>
      <c r="M14" s="11">
        <v>0</v>
      </c>
      <c r="N14" s="11">
        <v>11.9</v>
      </c>
      <c r="O14" s="11">
        <v>0</v>
      </c>
    </row>
    <row r="15" spans="2:15" ht="15.75" thickBot="1">
      <c r="B15" s="93"/>
      <c r="C15" s="94" t="s">
        <v>48</v>
      </c>
      <c r="D15" s="11">
        <v>4</v>
      </c>
      <c r="E15" s="11">
        <v>0</v>
      </c>
      <c r="F15" s="11">
        <v>4</v>
      </c>
      <c r="G15" s="11">
        <v>0</v>
      </c>
      <c r="H15" s="11">
        <v>0.5</v>
      </c>
      <c r="I15" s="11">
        <v>0</v>
      </c>
      <c r="J15" s="11">
        <v>0</v>
      </c>
      <c r="K15" s="11">
        <v>0</v>
      </c>
      <c r="L15" s="11">
        <v>0.5</v>
      </c>
      <c r="M15" s="11">
        <v>0</v>
      </c>
      <c r="N15" s="11">
        <v>4.5</v>
      </c>
      <c r="O15" s="11">
        <v>0</v>
      </c>
    </row>
    <row r="16" spans="2:15" ht="15.75" thickBot="1">
      <c r="B16" s="93"/>
      <c r="C16" s="8" t="s">
        <v>266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25.582441956492001</v>
      </c>
    </row>
    <row r="17" spans="2:15" ht="15.75" thickBot="1">
      <c r="B17" s="93"/>
      <c r="C17" s="8" t="s">
        <v>43</v>
      </c>
      <c r="D17" s="11">
        <v>22.4</v>
      </c>
      <c r="E17" s="11">
        <v>0</v>
      </c>
      <c r="F17" s="11">
        <v>22.4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22.4</v>
      </c>
      <c r="O17" s="11">
        <v>0</v>
      </c>
    </row>
    <row r="18" spans="2:15" ht="15.75" thickBot="1">
      <c r="B18" s="93"/>
      <c r="C18" s="8" t="s">
        <v>267</v>
      </c>
      <c r="D18" s="11">
        <v>0</v>
      </c>
      <c r="E18" s="11">
        <v>0</v>
      </c>
      <c r="F18" s="11">
        <v>0</v>
      </c>
      <c r="G18" s="11">
        <v>0</v>
      </c>
      <c r="H18" s="11">
        <v>1.6</v>
      </c>
      <c r="I18" s="11">
        <v>0</v>
      </c>
      <c r="J18" s="11">
        <v>0</v>
      </c>
      <c r="K18" s="11">
        <v>0</v>
      </c>
      <c r="L18" s="11">
        <v>1.6</v>
      </c>
      <c r="M18" s="11">
        <v>0</v>
      </c>
      <c r="N18" s="11">
        <v>1.6</v>
      </c>
      <c r="O18" s="11">
        <v>0</v>
      </c>
    </row>
    <row r="19" spans="2:15" ht="15.75" thickBot="1">
      <c r="B19" s="95"/>
      <c r="C19" s="6" t="s">
        <v>268</v>
      </c>
      <c r="D19" s="10">
        <v>610</v>
      </c>
      <c r="E19" s="10">
        <v>33.5</v>
      </c>
      <c r="F19" s="10">
        <v>643.5</v>
      </c>
      <c r="G19" s="10">
        <v>99.1</v>
      </c>
      <c r="H19" s="10">
        <v>624.79999999999995</v>
      </c>
      <c r="I19" s="10">
        <v>155</v>
      </c>
      <c r="J19" s="10">
        <v>0</v>
      </c>
      <c r="K19" s="10">
        <v>0</v>
      </c>
      <c r="L19" s="10">
        <v>878.9</v>
      </c>
      <c r="M19" s="10">
        <v>0</v>
      </c>
      <c r="N19" s="10">
        <v>1522.4</v>
      </c>
      <c r="O19" s="10">
        <f>O16</f>
        <v>25.582441956492001</v>
      </c>
    </row>
    <row r="20" spans="2:15" ht="15.75" thickBot="1">
      <c r="B20" s="51" t="s">
        <v>235</v>
      </c>
      <c r="C20" s="8" t="s">
        <v>42</v>
      </c>
      <c r="D20" s="11">
        <v>0</v>
      </c>
      <c r="E20" s="11">
        <v>25.8</v>
      </c>
      <c r="F20" s="11">
        <v>25.8</v>
      </c>
      <c r="G20" s="11">
        <v>1.7</v>
      </c>
      <c r="H20" s="11">
        <v>2.8</v>
      </c>
      <c r="I20" s="11">
        <v>0.3</v>
      </c>
      <c r="J20" s="11">
        <v>0</v>
      </c>
      <c r="K20" s="11">
        <v>0</v>
      </c>
      <c r="L20" s="11">
        <v>4.8</v>
      </c>
      <c r="M20" s="11">
        <v>0</v>
      </c>
      <c r="N20" s="11">
        <v>30.6</v>
      </c>
      <c r="O20" s="11">
        <v>0</v>
      </c>
    </row>
    <row r="21" spans="2:15" ht="15.75" thickBot="1">
      <c r="B21" s="93"/>
      <c r="C21" s="8" t="s">
        <v>269</v>
      </c>
      <c r="D21" s="11">
        <v>0</v>
      </c>
      <c r="E21" s="11">
        <v>0</v>
      </c>
      <c r="F21" s="11">
        <v>0</v>
      </c>
      <c r="G21" s="11">
        <v>0</v>
      </c>
      <c r="H21" s="11">
        <v>23.4</v>
      </c>
      <c r="I21" s="11">
        <v>0</v>
      </c>
      <c r="J21" s="11">
        <v>0</v>
      </c>
      <c r="K21" s="11">
        <v>0</v>
      </c>
      <c r="L21" s="11">
        <v>23.4</v>
      </c>
      <c r="M21" s="11">
        <v>0</v>
      </c>
      <c r="N21" s="11">
        <v>23.4</v>
      </c>
      <c r="O21" s="11">
        <v>0</v>
      </c>
    </row>
    <row r="22" spans="2:15" ht="15.75" thickBot="1">
      <c r="B22" s="93"/>
      <c r="C22" s="8" t="s">
        <v>270</v>
      </c>
      <c r="D22" s="11">
        <v>0</v>
      </c>
      <c r="E22" s="11">
        <v>0</v>
      </c>
      <c r="F22" s="11">
        <v>0</v>
      </c>
      <c r="G22" s="11">
        <v>0</v>
      </c>
      <c r="H22" s="11">
        <v>116.9</v>
      </c>
      <c r="I22" s="11">
        <v>17.399999999999999</v>
      </c>
      <c r="J22" s="11">
        <v>0</v>
      </c>
      <c r="K22" s="11">
        <v>0</v>
      </c>
      <c r="L22" s="11">
        <v>134.30000000000001</v>
      </c>
      <c r="M22" s="11">
        <v>0</v>
      </c>
      <c r="N22" s="11">
        <v>134.30000000000001</v>
      </c>
      <c r="O22" s="11">
        <v>0</v>
      </c>
    </row>
    <row r="23" spans="2:15" ht="15.75" thickBot="1">
      <c r="B23" s="93"/>
      <c r="C23" s="8" t="s">
        <v>271</v>
      </c>
      <c r="D23" s="11">
        <v>0</v>
      </c>
      <c r="E23" s="11">
        <v>0</v>
      </c>
      <c r="F23" s="11">
        <v>0</v>
      </c>
      <c r="G23" s="11">
        <v>0</v>
      </c>
      <c r="H23" s="11">
        <v>25.8</v>
      </c>
      <c r="I23" s="11">
        <v>4.4000000000000004</v>
      </c>
      <c r="J23" s="11">
        <v>0</v>
      </c>
      <c r="K23" s="11">
        <v>0</v>
      </c>
      <c r="L23" s="11">
        <v>30.2</v>
      </c>
      <c r="M23" s="11">
        <v>0</v>
      </c>
      <c r="N23" s="11">
        <v>30.2</v>
      </c>
      <c r="O23" s="11">
        <v>0</v>
      </c>
    </row>
    <row r="24" spans="2:15" ht="15.75" thickBot="1">
      <c r="B24" s="93"/>
      <c r="C24" s="8" t="s">
        <v>272</v>
      </c>
      <c r="D24" s="11">
        <v>0</v>
      </c>
      <c r="E24" s="11">
        <v>0</v>
      </c>
      <c r="F24" s="11">
        <v>0</v>
      </c>
      <c r="G24" s="11">
        <v>0</v>
      </c>
      <c r="H24" s="11">
        <v>7.8</v>
      </c>
      <c r="I24" s="11">
        <v>0</v>
      </c>
      <c r="J24" s="11">
        <v>0</v>
      </c>
      <c r="K24" s="11">
        <v>0</v>
      </c>
      <c r="L24" s="11">
        <v>7.8</v>
      </c>
      <c r="M24" s="11">
        <v>0</v>
      </c>
      <c r="N24" s="11">
        <v>7.8</v>
      </c>
      <c r="O24" s="11">
        <v>0</v>
      </c>
    </row>
    <row r="25" spans="2:15" ht="15.75" thickBot="1">
      <c r="B25" s="93"/>
      <c r="C25" s="8" t="s">
        <v>273</v>
      </c>
      <c r="D25" s="11">
        <v>0</v>
      </c>
      <c r="E25" s="11">
        <v>0</v>
      </c>
      <c r="F25" s="11">
        <v>0</v>
      </c>
      <c r="G25" s="11">
        <v>0</v>
      </c>
      <c r="H25" s="11">
        <v>73.099999999999994</v>
      </c>
      <c r="I25" s="11">
        <v>10.8</v>
      </c>
      <c r="J25" s="11">
        <v>0</v>
      </c>
      <c r="K25" s="11">
        <v>0</v>
      </c>
      <c r="L25" s="11">
        <v>83.9</v>
      </c>
      <c r="M25" s="11">
        <v>0</v>
      </c>
      <c r="N25" s="11">
        <v>83.9</v>
      </c>
      <c r="O25" s="11">
        <v>0</v>
      </c>
    </row>
    <row r="26" spans="2:15" ht="15.75" thickBot="1">
      <c r="B26" s="93"/>
      <c r="C26" s="8" t="s">
        <v>274</v>
      </c>
      <c r="D26" s="11">
        <v>0</v>
      </c>
      <c r="E26" s="11">
        <v>0</v>
      </c>
      <c r="F26" s="11">
        <v>0</v>
      </c>
      <c r="G26" s="11">
        <v>0</v>
      </c>
      <c r="H26" s="11">
        <v>2.4</v>
      </c>
      <c r="I26" s="11">
        <v>0</v>
      </c>
      <c r="J26" s="11">
        <v>0</v>
      </c>
      <c r="K26" s="11">
        <v>0</v>
      </c>
      <c r="L26" s="11">
        <v>2.4</v>
      </c>
      <c r="M26" s="11">
        <v>0</v>
      </c>
      <c r="N26" s="11">
        <v>2.4</v>
      </c>
      <c r="O26" s="11">
        <v>0</v>
      </c>
    </row>
    <row r="27" spans="2:15" ht="15.75" thickBot="1">
      <c r="B27" s="93"/>
      <c r="C27" s="8" t="s">
        <v>275</v>
      </c>
      <c r="D27" s="11">
        <v>0</v>
      </c>
      <c r="E27" s="11">
        <v>0</v>
      </c>
      <c r="F27" s="11">
        <v>0</v>
      </c>
      <c r="G27" s="11">
        <v>1</v>
      </c>
      <c r="H27" s="11">
        <v>107.4</v>
      </c>
      <c r="I27" s="11">
        <v>32.799999999999997</v>
      </c>
      <c r="J27" s="11">
        <v>0</v>
      </c>
      <c r="K27" s="11">
        <v>0</v>
      </c>
      <c r="L27" s="11">
        <v>141.19999999999999</v>
      </c>
      <c r="M27" s="11">
        <v>0</v>
      </c>
      <c r="N27" s="11">
        <v>141.19999999999999</v>
      </c>
      <c r="O27" s="11">
        <v>0</v>
      </c>
    </row>
    <row r="28" spans="2:15" ht="15.75" thickBot="1">
      <c r="B28" s="91"/>
      <c r="C28" s="6" t="s">
        <v>268</v>
      </c>
      <c r="D28" s="10">
        <v>0</v>
      </c>
      <c r="E28" s="10">
        <v>25.8</v>
      </c>
      <c r="F28" s="10">
        <v>25.8</v>
      </c>
      <c r="G28" s="10">
        <v>2.7</v>
      </c>
      <c r="H28" s="10">
        <v>359.6</v>
      </c>
      <c r="I28" s="10">
        <v>65.7</v>
      </c>
      <c r="J28" s="10">
        <v>0</v>
      </c>
      <c r="K28" s="10">
        <v>0</v>
      </c>
      <c r="L28" s="10">
        <v>428</v>
      </c>
      <c r="M28" s="10">
        <v>0</v>
      </c>
      <c r="N28" s="10">
        <v>453.8</v>
      </c>
      <c r="O28" s="10">
        <v>0</v>
      </c>
    </row>
    <row r="29" spans="2:15" ht="15.75" thickBot="1">
      <c r="B29" s="6" t="s">
        <v>218</v>
      </c>
      <c r="C29" s="6" t="s">
        <v>268</v>
      </c>
      <c r="D29" s="10">
        <v>1550.2</v>
      </c>
      <c r="E29" s="10">
        <v>289</v>
      </c>
      <c r="F29" s="10">
        <v>1839.2</v>
      </c>
      <c r="G29" s="10">
        <v>382.4</v>
      </c>
      <c r="H29" s="10">
        <v>1542.6</v>
      </c>
      <c r="I29" s="10">
        <v>349.4</v>
      </c>
      <c r="J29" s="10">
        <v>53.9</v>
      </c>
      <c r="K29" s="10">
        <v>11.3</v>
      </c>
      <c r="L29" s="10">
        <v>2339.6</v>
      </c>
      <c r="M29" s="10">
        <v>67.8</v>
      </c>
      <c r="N29" s="10">
        <v>4246.6000000000004</v>
      </c>
      <c r="O29" s="10">
        <f>O19</f>
        <v>25.582441956492001</v>
      </c>
    </row>
    <row r="30" spans="2:15">
      <c r="F30" s="13"/>
      <c r="G30" s="13"/>
      <c r="H30" s="13"/>
      <c r="I30" s="13"/>
      <c r="J30" s="13"/>
      <c r="K30" s="13"/>
      <c r="M30" s="13"/>
      <c r="N30" s="13"/>
      <c r="O30" s="13"/>
    </row>
    <row r="31" spans="2:15" ht="15.75" thickBot="1"/>
    <row r="32" spans="2:15" ht="15" customHeight="1" thickBot="1">
      <c r="B32" s="47" t="s">
        <v>39</v>
      </c>
      <c r="C32" s="48"/>
      <c r="D32" s="78" t="s">
        <v>46</v>
      </c>
      <c r="E32" s="79"/>
      <c r="F32" s="54"/>
      <c r="G32" s="78" t="s">
        <v>47</v>
      </c>
      <c r="H32" s="79"/>
      <c r="I32" s="79"/>
      <c r="J32" s="79"/>
      <c r="K32" s="54"/>
      <c r="L32" s="36" t="s">
        <v>276</v>
      </c>
      <c r="M32" s="36" t="s">
        <v>230</v>
      </c>
      <c r="N32" s="49" t="s">
        <v>219</v>
      </c>
    </row>
    <row r="33" spans="2:14" ht="15" customHeight="1" thickBot="1">
      <c r="B33" s="122" t="s">
        <v>97</v>
      </c>
      <c r="C33" s="123"/>
      <c r="D33" s="49" t="s">
        <v>29</v>
      </c>
      <c r="E33" s="49" t="s">
        <v>32</v>
      </c>
      <c r="F33" s="49" t="s">
        <v>268</v>
      </c>
      <c r="G33" s="49" t="s">
        <v>29</v>
      </c>
      <c r="H33" s="38" t="s">
        <v>31</v>
      </c>
      <c r="I33" s="89"/>
      <c r="J33" s="49" t="s">
        <v>33</v>
      </c>
      <c r="K33" s="49" t="s">
        <v>268</v>
      </c>
      <c r="L33" s="36"/>
      <c r="M33" s="36"/>
      <c r="N33" s="36">
        <v>0</v>
      </c>
    </row>
    <row r="34" spans="2:14" ht="15.75" thickBot="1">
      <c r="B34" s="38" t="s">
        <v>277</v>
      </c>
      <c r="C34" s="89"/>
      <c r="D34" s="39"/>
      <c r="E34" s="39"/>
      <c r="F34" s="39"/>
      <c r="G34" s="39"/>
      <c r="H34" s="90" t="s">
        <v>30</v>
      </c>
      <c r="I34" s="90" t="s">
        <v>31</v>
      </c>
      <c r="J34" s="39"/>
      <c r="K34" s="39"/>
      <c r="L34" s="39"/>
      <c r="M34" s="39"/>
      <c r="N34" s="36">
        <v>0</v>
      </c>
    </row>
    <row r="35" spans="2:14" ht="15.75" thickBot="1">
      <c r="B35" s="6" t="s">
        <v>233</v>
      </c>
      <c r="C35" s="6" t="s">
        <v>233</v>
      </c>
      <c r="D35" s="10">
        <v>896.9</v>
      </c>
      <c r="E35" s="10">
        <v>40.200000000000003</v>
      </c>
      <c r="F35" s="10">
        <v>937.1</v>
      </c>
      <c r="G35" s="10">
        <v>152.30000000000001</v>
      </c>
      <c r="H35" s="10">
        <v>492.8</v>
      </c>
      <c r="I35" s="10">
        <v>71.2</v>
      </c>
      <c r="J35" s="10">
        <v>55.1</v>
      </c>
      <c r="K35" s="10">
        <v>771.4</v>
      </c>
      <c r="L35" s="10">
        <v>67.5</v>
      </c>
      <c r="M35" s="10">
        <v>1776</v>
      </c>
      <c r="N35" s="10">
        <v>0</v>
      </c>
    </row>
    <row r="36" spans="2:14" ht="15" customHeight="1" thickBot="1">
      <c r="B36" s="51" t="s">
        <v>234</v>
      </c>
      <c r="C36" s="8" t="s">
        <v>257</v>
      </c>
      <c r="D36" s="11">
        <v>79.2</v>
      </c>
      <c r="E36" s="11">
        <v>0</v>
      </c>
      <c r="F36" s="11">
        <v>79.2</v>
      </c>
      <c r="G36" s="11">
        <v>19.7</v>
      </c>
      <c r="H36" s="11">
        <v>111.5</v>
      </c>
      <c r="I36" s="11">
        <v>14.4</v>
      </c>
      <c r="J36" s="11">
        <v>0</v>
      </c>
      <c r="K36" s="11">
        <v>145.6</v>
      </c>
      <c r="L36" s="11">
        <v>0</v>
      </c>
      <c r="M36" s="11">
        <v>224.8</v>
      </c>
      <c r="N36" s="11">
        <v>0</v>
      </c>
    </row>
    <row r="37" spans="2:14" ht="15.75" thickBot="1">
      <c r="B37" s="93"/>
      <c r="C37" s="8" t="s">
        <v>258</v>
      </c>
      <c r="D37" s="11">
        <v>63.9</v>
      </c>
      <c r="E37" s="11">
        <v>0</v>
      </c>
      <c r="F37" s="11">
        <v>63.9</v>
      </c>
      <c r="G37" s="11">
        <v>15.5</v>
      </c>
      <c r="H37" s="11">
        <v>70.3</v>
      </c>
      <c r="I37" s="11">
        <v>12.4</v>
      </c>
      <c r="J37" s="11">
        <v>0</v>
      </c>
      <c r="K37" s="11">
        <v>98.2</v>
      </c>
      <c r="L37" s="11">
        <v>0</v>
      </c>
      <c r="M37" s="11">
        <v>162.1</v>
      </c>
      <c r="N37" s="11">
        <v>0</v>
      </c>
    </row>
    <row r="38" spans="2:14" ht="15.75" thickBot="1">
      <c r="B38" s="93"/>
      <c r="C38" s="8" t="s">
        <v>259</v>
      </c>
      <c r="D38" s="11">
        <v>98.7</v>
      </c>
      <c r="E38" s="11">
        <v>0</v>
      </c>
      <c r="F38" s="11">
        <v>98.7</v>
      </c>
      <c r="G38" s="11">
        <v>19.100000000000001</v>
      </c>
      <c r="H38" s="11">
        <v>93.6</v>
      </c>
      <c r="I38" s="11">
        <v>8.9</v>
      </c>
      <c r="J38" s="11">
        <v>0</v>
      </c>
      <c r="K38" s="11">
        <v>121.6</v>
      </c>
      <c r="L38" s="11">
        <v>0</v>
      </c>
      <c r="M38" s="11">
        <v>220.3</v>
      </c>
      <c r="N38" s="11">
        <v>0</v>
      </c>
    </row>
    <row r="39" spans="2:14" ht="15.75" thickBot="1">
      <c r="B39" s="93"/>
      <c r="C39" s="8" t="s">
        <v>260</v>
      </c>
      <c r="D39" s="11">
        <v>119.6</v>
      </c>
      <c r="E39" s="11">
        <v>0</v>
      </c>
      <c r="F39" s="11">
        <v>119.6</v>
      </c>
      <c r="G39" s="11">
        <v>12.5</v>
      </c>
      <c r="H39" s="11">
        <v>131.80000000000001</v>
      </c>
      <c r="I39" s="11">
        <v>22.6</v>
      </c>
      <c r="J39" s="11">
        <v>0</v>
      </c>
      <c r="K39" s="11">
        <v>166.9</v>
      </c>
      <c r="L39" s="11">
        <v>0</v>
      </c>
      <c r="M39" s="11">
        <v>286.5</v>
      </c>
      <c r="N39" s="11">
        <v>0</v>
      </c>
    </row>
    <row r="40" spans="2:14" ht="15.75" thickBot="1">
      <c r="B40" s="93"/>
      <c r="C40" s="8" t="s">
        <v>261</v>
      </c>
      <c r="D40" s="11">
        <v>21.5</v>
      </c>
      <c r="E40" s="11">
        <v>0</v>
      </c>
      <c r="F40" s="11">
        <v>21.5</v>
      </c>
      <c r="G40" s="11">
        <v>0.5</v>
      </c>
      <c r="H40" s="11">
        <v>71.7</v>
      </c>
      <c r="I40" s="11">
        <v>11.9</v>
      </c>
      <c r="J40" s="11">
        <v>0</v>
      </c>
      <c r="K40" s="11">
        <v>84.1</v>
      </c>
      <c r="L40" s="11">
        <v>0</v>
      </c>
      <c r="M40" s="11">
        <v>105.6</v>
      </c>
      <c r="N40" s="11">
        <v>0</v>
      </c>
    </row>
    <row r="41" spans="2:14" ht="15.75" thickBot="1">
      <c r="B41" s="93"/>
      <c r="C41" s="8" t="s">
        <v>262</v>
      </c>
      <c r="D41" s="11">
        <v>27.1</v>
      </c>
      <c r="E41" s="11">
        <v>0</v>
      </c>
      <c r="F41" s="11">
        <v>27.1</v>
      </c>
      <c r="G41" s="11">
        <v>0.8</v>
      </c>
      <c r="H41" s="11">
        <v>2.1</v>
      </c>
      <c r="I41" s="11">
        <v>0</v>
      </c>
      <c r="J41" s="11">
        <v>0</v>
      </c>
      <c r="K41" s="11">
        <v>2.9</v>
      </c>
      <c r="L41" s="11">
        <v>0</v>
      </c>
      <c r="M41" s="11">
        <v>30</v>
      </c>
      <c r="N41" s="11">
        <v>0</v>
      </c>
    </row>
    <row r="42" spans="2:14" ht="15.75" thickBot="1">
      <c r="B42" s="93"/>
      <c r="C42" s="8" t="s">
        <v>263</v>
      </c>
      <c r="D42" s="11">
        <v>39.6</v>
      </c>
      <c r="E42" s="11">
        <v>0</v>
      </c>
      <c r="F42" s="11">
        <v>39.6</v>
      </c>
      <c r="G42" s="11">
        <v>0</v>
      </c>
      <c r="H42" s="11">
        <v>23.7</v>
      </c>
      <c r="I42" s="11">
        <v>1.6</v>
      </c>
      <c r="J42" s="11">
        <v>0</v>
      </c>
      <c r="K42" s="11">
        <v>25.3</v>
      </c>
      <c r="L42" s="11">
        <v>0</v>
      </c>
      <c r="M42" s="11">
        <v>64.900000000000006</v>
      </c>
      <c r="N42" s="11">
        <v>0</v>
      </c>
    </row>
    <row r="43" spans="2:14" ht="15.75" thickBot="1">
      <c r="B43" s="93"/>
      <c r="C43" s="94" t="s">
        <v>264</v>
      </c>
      <c r="D43" s="11">
        <v>0</v>
      </c>
      <c r="E43" s="11">
        <v>0</v>
      </c>
      <c r="F43" s="11">
        <v>0</v>
      </c>
      <c r="G43" s="11">
        <v>0</v>
      </c>
      <c r="H43" s="11">
        <v>55.9</v>
      </c>
      <c r="I43" s="11">
        <v>7.8</v>
      </c>
      <c r="J43" s="11">
        <v>0</v>
      </c>
      <c r="K43" s="11">
        <v>63.7</v>
      </c>
      <c r="L43" s="11">
        <v>0</v>
      </c>
      <c r="M43" s="11">
        <v>63.7</v>
      </c>
      <c r="N43" s="11">
        <v>0</v>
      </c>
    </row>
    <row r="44" spans="2:14" ht="15.75" thickBot="1">
      <c r="B44" s="93"/>
      <c r="C44" s="94" t="s">
        <v>265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</row>
    <row r="45" spans="2:14" ht="15.75" thickBot="1">
      <c r="B45" s="93"/>
      <c r="C45" s="94" t="s">
        <v>48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</row>
    <row r="46" spans="2:14" ht="15.75" thickBot="1">
      <c r="B46" s="93"/>
      <c r="C46" s="8" t="s">
        <v>266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47.070435695615998</v>
      </c>
    </row>
    <row r="47" spans="2:14" ht="15.75" thickBot="1">
      <c r="B47" s="93"/>
      <c r="C47" s="8" t="s">
        <v>43</v>
      </c>
      <c r="D47" s="11">
        <v>17.600000000000001</v>
      </c>
      <c r="E47" s="11">
        <v>0</v>
      </c>
      <c r="F47" s="11">
        <v>17.600000000000001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17.600000000000001</v>
      </c>
      <c r="N47" s="11">
        <v>0</v>
      </c>
    </row>
    <row r="48" spans="2:14" ht="15.75" thickBot="1">
      <c r="B48" s="93"/>
      <c r="C48" s="8" t="s">
        <v>267</v>
      </c>
      <c r="D48" s="11">
        <v>0</v>
      </c>
      <c r="E48" s="11">
        <v>0</v>
      </c>
      <c r="F48" s="11">
        <v>0</v>
      </c>
      <c r="G48" s="11">
        <v>0</v>
      </c>
      <c r="H48" s="11">
        <v>21.7</v>
      </c>
      <c r="I48" s="11">
        <v>2.5</v>
      </c>
      <c r="J48" s="11">
        <v>0</v>
      </c>
      <c r="K48" s="11">
        <v>24.2</v>
      </c>
      <c r="L48" s="11">
        <v>0</v>
      </c>
      <c r="M48" s="11">
        <v>24.2</v>
      </c>
      <c r="N48" s="11">
        <v>0</v>
      </c>
    </row>
    <row r="49" spans="2:15" ht="15.75" thickBot="1">
      <c r="B49" s="95"/>
      <c r="C49" s="92" t="s">
        <v>44</v>
      </c>
      <c r="D49" s="10">
        <v>467.2</v>
      </c>
      <c r="E49" s="10">
        <v>0</v>
      </c>
      <c r="F49" s="10">
        <v>467.2</v>
      </c>
      <c r="G49" s="10">
        <v>68.100000000000009</v>
      </c>
      <c r="H49" s="10">
        <v>582.29999999999995</v>
      </c>
      <c r="I49" s="10">
        <v>82.1</v>
      </c>
      <c r="J49" s="10">
        <v>0</v>
      </c>
      <c r="K49" s="10">
        <v>732.5</v>
      </c>
      <c r="L49" s="10">
        <v>0</v>
      </c>
      <c r="M49" s="10">
        <v>1199.7</v>
      </c>
      <c r="N49" s="10">
        <v>47.070435695615998</v>
      </c>
    </row>
    <row r="50" spans="2:15" ht="15.75" thickBot="1">
      <c r="B50" s="51" t="s">
        <v>235</v>
      </c>
      <c r="C50" s="8" t="s">
        <v>42</v>
      </c>
      <c r="D50" s="11">
        <v>62.9</v>
      </c>
      <c r="E50" s="11">
        <v>0</v>
      </c>
      <c r="F50" s="11">
        <v>62.9</v>
      </c>
      <c r="G50" s="11">
        <v>2</v>
      </c>
      <c r="H50" s="11">
        <v>0</v>
      </c>
      <c r="I50" s="11">
        <v>0</v>
      </c>
      <c r="J50" s="11">
        <v>0</v>
      </c>
      <c r="K50" s="11">
        <v>2</v>
      </c>
      <c r="L50" s="11">
        <v>0</v>
      </c>
      <c r="M50" s="11">
        <v>64.900000000000006</v>
      </c>
      <c r="N50" s="11">
        <v>0</v>
      </c>
    </row>
    <row r="51" spans="2:15" ht="15.75" thickBot="1">
      <c r="B51" s="93"/>
      <c r="C51" s="8" t="s">
        <v>269</v>
      </c>
      <c r="D51" s="11">
        <v>0</v>
      </c>
      <c r="E51" s="11">
        <v>0</v>
      </c>
      <c r="F51" s="11">
        <v>0</v>
      </c>
      <c r="G51" s="11">
        <v>0</v>
      </c>
      <c r="H51" s="11">
        <v>18.2</v>
      </c>
      <c r="I51" s="11">
        <v>0</v>
      </c>
      <c r="J51" s="11">
        <v>0</v>
      </c>
      <c r="K51" s="11">
        <v>18.2</v>
      </c>
      <c r="L51" s="11">
        <v>0</v>
      </c>
      <c r="M51" s="11">
        <v>18.2</v>
      </c>
      <c r="N51" s="11">
        <v>89.4</v>
      </c>
    </row>
    <row r="52" spans="2:15" ht="15.75" thickBot="1">
      <c r="B52" s="93"/>
      <c r="C52" s="8" t="s">
        <v>270</v>
      </c>
      <c r="D52" s="11">
        <v>0</v>
      </c>
      <c r="E52" s="11">
        <v>0</v>
      </c>
      <c r="F52" s="11">
        <v>0</v>
      </c>
      <c r="G52" s="11">
        <v>0</v>
      </c>
      <c r="H52" s="11">
        <v>86.3</v>
      </c>
      <c r="I52" s="11">
        <v>6.7</v>
      </c>
      <c r="J52" s="11">
        <v>0</v>
      </c>
      <c r="K52" s="11">
        <v>93</v>
      </c>
      <c r="L52" s="11">
        <v>0</v>
      </c>
      <c r="M52" s="11">
        <v>93</v>
      </c>
      <c r="N52" s="11">
        <v>0</v>
      </c>
    </row>
    <row r="53" spans="2:15" ht="15.75" thickBot="1">
      <c r="B53" s="93"/>
      <c r="C53" s="8" t="s">
        <v>271</v>
      </c>
      <c r="D53" s="11">
        <v>0</v>
      </c>
      <c r="E53" s="11">
        <v>0</v>
      </c>
      <c r="F53" s="11">
        <v>0</v>
      </c>
      <c r="G53" s="11">
        <v>0</v>
      </c>
      <c r="H53" s="11">
        <v>20.8</v>
      </c>
      <c r="I53" s="11">
        <v>1.9</v>
      </c>
      <c r="J53" s="11">
        <v>0</v>
      </c>
      <c r="K53" s="11">
        <v>22.7</v>
      </c>
      <c r="L53" s="11">
        <v>0</v>
      </c>
      <c r="M53" s="11">
        <v>22.7</v>
      </c>
      <c r="N53" s="11">
        <v>0</v>
      </c>
    </row>
    <row r="54" spans="2:15" ht="15.75" thickBot="1">
      <c r="B54" s="93"/>
      <c r="C54" s="8" t="s">
        <v>272</v>
      </c>
      <c r="D54" s="11">
        <v>0</v>
      </c>
      <c r="E54" s="11">
        <v>0</v>
      </c>
      <c r="F54" s="11">
        <v>0</v>
      </c>
      <c r="G54" s="11">
        <v>0</v>
      </c>
      <c r="H54" s="11">
        <v>5.7</v>
      </c>
      <c r="I54" s="11">
        <v>0</v>
      </c>
      <c r="J54" s="11">
        <v>0</v>
      </c>
      <c r="K54" s="11">
        <v>5.7</v>
      </c>
      <c r="L54" s="11">
        <v>0</v>
      </c>
      <c r="M54" s="11">
        <v>5.7</v>
      </c>
      <c r="N54" s="11">
        <v>0</v>
      </c>
    </row>
    <row r="55" spans="2:15" ht="15.75" thickBot="1">
      <c r="B55" s="93"/>
      <c r="C55" s="8" t="s">
        <v>273</v>
      </c>
      <c r="D55" s="11">
        <v>0</v>
      </c>
      <c r="E55" s="11">
        <v>0</v>
      </c>
      <c r="F55" s="11">
        <v>0</v>
      </c>
      <c r="G55" s="11">
        <v>0</v>
      </c>
      <c r="H55" s="11">
        <v>52.8</v>
      </c>
      <c r="I55" s="11">
        <v>3.6</v>
      </c>
      <c r="J55" s="11">
        <v>0</v>
      </c>
      <c r="K55" s="11">
        <v>56.4</v>
      </c>
      <c r="L55" s="11">
        <v>0</v>
      </c>
      <c r="M55" s="11">
        <v>56.4</v>
      </c>
      <c r="N55" s="11">
        <v>0</v>
      </c>
    </row>
    <row r="56" spans="2:15" ht="15.75" thickBot="1">
      <c r="B56" s="93"/>
      <c r="C56" s="8" t="s">
        <v>274</v>
      </c>
      <c r="D56" s="11">
        <v>0</v>
      </c>
      <c r="E56" s="11">
        <v>0</v>
      </c>
      <c r="F56" s="11">
        <v>0</v>
      </c>
      <c r="G56" s="11">
        <v>0</v>
      </c>
      <c r="H56" s="11">
        <v>4</v>
      </c>
      <c r="I56" s="11">
        <v>0</v>
      </c>
      <c r="J56" s="11">
        <v>0</v>
      </c>
      <c r="K56" s="11">
        <v>4</v>
      </c>
      <c r="L56" s="11">
        <v>0</v>
      </c>
      <c r="M56" s="11">
        <v>4</v>
      </c>
      <c r="N56" s="11">
        <v>0</v>
      </c>
    </row>
    <row r="57" spans="2:15" ht="15.75" thickBot="1">
      <c r="B57" s="93"/>
      <c r="C57" s="8" t="s">
        <v>275</v>
      </c>
      <c r="D57" s="11">
        <v>0</v>
      </c>
      <c r="E57" s="11">
        <v>0</v>
      </c>
      <c r="F57" s="11">
        <v>0</v>
      </c>
      <c r="G57" s="11">
        <v>0</v>
      </c>
      <c r="H57" s="11">
        <v>110.8</v>
      </c>
      <c r="I57" s="11">
        <v>26.1</v>
      </c>
      <c r="J57" s="11">
        <v>0</v>
      </c>
      <c r="K57" s="11">
        <v>136.9</v>
      </c>
      <c r="L57" s="11">
        <v>0</v>
      </c>
      <c r="M57" s="11">
        <v>136.9</v>
      </c>
      <c r="N57" s="11">
        <v>0</v>
      </c>
    </row>
    <row r="58" spans="2:15" ht="15.75" thickBot="1">
      <c r="B58" s="91"/>
      <c r="C58" s="6" t="s">
        <v>268</v>
      </c>
      <c r="D58" s="10">
        <v>62.9</v>
      </c>
      <c r="E58" s="10">
        <v>0</v>
      </c>
      <c r="F58" s="10">
        <v>62.9</v>
      </c>
      <c r="G58" s="10">
        <v>2</v>
      </c>
      <c r="H58" s="10">
        <v>298.60000000000002</v>
      </c>
      <c r="I58" s="10">
        <v>38.299999999999997</v>
      </c>
      <c r="J58" s="10">
        <v>0</v>
      </c>
      <c r="K58" s="10">
        <v>338.9</v>
      </c>
      <c r="L58" s="10">
        <v>0</v>
      </c>
      <c r="M58" s="10">
        <v>401.8</v>
      </c>
      <c r="N58" s="10">
        <v>89.4</v>
      </c>
    </row>
    <row r="59" spans="2:15" ht="15.75" thickBot="1">
      <c r="B59" s="6" t="s">
        <v>218</v>
      </c>
      <c r="C59" s="6" t="s">
        <v>268</v>
      </c>
      <c r="D59" s="10">
        <v>1427</v>
      </c>
      <c r="E59" s="10">
        <v>40.200000000000003</v>
      </c>
      <c r="F59" s="10">
        <v>1467.2</v>
      </c>
      <c r="G59" s="10">
        <v>222.4</v>
      </c>
      <c r="H59" s="10">
        <v>1373.7</v>
      </c>
      <c r="I59" s="10">
        <v>191.6</v>
      </c>
      <c r="J59" s="10">
        <v>55.1</v>
      </c>
      <c r="K59" s="10">
        <v>1842.8000000000002</v>
      </c>
      <c r="L59" s="10">
        <v>67.5</v>
      </c>
      <c r="M59" s="10">
        <v>3377.5</v>
      </c>
      <c r="N59" s="10">
        <v>136.470435695616</v>
      </c>
    </row>
    <row r="60" spans="2:15">
      <c r="E60" s="13"/>
      <c r="G60" s="13"/>
      <c r="H60" s="13"/>
      <c r="I60" s="13"/>
      <c r="J60" s="13"/>
      <c r="L60" s="13"/>
      <c r="M60" s="13"/>
    </row>
    <row r="61" spans="2:15" ht="15.75" thickBot="1"/>
    <row r="62" spans="2:15" ht="15" customHeight="1" thickBot="1">
      <c r="B62" s="47" t="s">
        <v>41</v>
      </c>
      <c r="C62" s="48"/>
      <c r="D62" s="78" t="s">
        <v>46</v>
      </c>
      <c r="E62" s="79"/>
      <c r="F62" s="54"/>
      <c r="G62" s="78" t="s">
        <v>47</v>
      </c>
      <c r="H62" s="79"/>
      <c r="I62" s="79"/>
      <c r="J62" s="79"/>
      <c r="K62" s="79"/>
      <c r="L62" s="34"/>
      <c r="M62" s="36" t="s">
        <v>276</v>
      </c>
      <c r="N62" s="36" t="s">
        <v>230</v>
      </c>
      <c r="O62" s="49" t="s">
        <v>219</v>
      </c>
    </row>
    <row r="63" spans="2:15" ht="15" customHeight="1" thickBot="1">
      <c r="B63" s="122" t="s">
        <v>96</v>
      </c>
      <c r="C63" s="123"/>
      <c r="D63" s="49" t="s">
        <v>29</v>
      </c>
      <c r="E63" s="49" t="s">
        <v>32</v>
      </c>
      <c r="F63" s="49" t="s">
        <v>268</v>
      </c>
      <c r="G63" s="49" t="s">
        <v>29</v>
      </c>
      <c r="H63" s="38" t="s">
        <v>31</v>
      </c>
      <c r="I63" s="89"/>
      <c r="J63" s="49" t="s">
        <v>33</v>
      </c>
      <c r="K63" s="49" t="str">
        <f>E63</f>
        <v>HalfPrice</v>
      </c>
      <c r="L63" s="49" t="s">
        <v>268</v>
      </c>
      <c r="M63" s="36"/>
      <c r="N63" s="36"/>
      <c r="O63" s="36">
        <v>0</v>
      </c>
    </row>
    <row r="64" spans="2:15" ht="15.75" thickBot="1">
      <c r="B64" s="38" t="s">
        <v>277</v>
      </c>
      <c r="C64" s="89"/>
      <c r="D64" s="39"/>
      <c r="E64" s="39"/>
      <c r="F64" s="39"/>
      <c r="G64" s="39"/>
      <c r="H64" s="90" t="s">
        <v>30</v>
      </c>
      <c r="I64" s="90" t="s">
        <v>31</v>
      </c>
      <c r="J64" s="39"/>
      <c r="K64" s="39"/>
      <c r="L64" s="39"/>
      <c r="M64" s="39"/>
      <c r="N64" s="39"/>
      <c r="O64" s="36">
        <v>0</v>
      </c>
    </row>
    <row r="65" spans="2:15" ht="15.75" thickBot="1">
      <c r="B65" s="6" t="s">
        <v>233</v>
      </c>
      <c r="C65" s="6" t="s">
        <v>233</v>
      </c>
      <c r="D65" s="10">
        <v>546.6</v>
      </c>
      <c r="E65" s="10">
        <v>139.4</v>
      </c>
      <c r="F65" s="10">
        <v>686</v>
      </c>
      <c r="G65" s="10">
        <v>165.7</v>
      </c>
      <c r="H65" s="10">
        <v>286.3</v>
      </c>
      <c r="I65" s="10">
        <v>67.400000000000006</v>
      </c>
      <c r="J65" s="10">
        <v>27.9</v>
      </c>
      <c r="K65" s="10">
        <v>7.1</v>
      </c>
      <c r="L65" s="10">
        <v>554.4</v>
      </c>
      <c r="M65" s="10">
        <v>28.4</v>
      </c>
      <c r="N65" s="10">
        <v>1268.8</v>
      </c>
      <c r="O65" s="10">
        <v>0</v>
      </c>
    </row>
    <row r="66" spans="2:15" ht="15" customHeight="1" thickBot="1">
      <c r="B66" s="51" t="s">
        <v>234</v>
      </c>
      <c r="C66" s="8" t="s">
        <v>257</v>
      </c>
      <c r="D66" s="11">
        <v>86.1</v>
      </c>
      <c r="E66" s="11">
        <v>5.2</v>
      </c>
      <c r="F66" s="11">
        <v>91.3</v>
      </c>
      <c r="G66" s="11">
        <v>19.5</v>
      </c>
      <c r="H66" s="11">
        <v>67.7</v>
      </c>
      <c r="I66" s="11">
        <v>14.6</v>
      </c>
      <c r="J66" s="11">
        <v>0</v>
      </c>
      <c r="K66" s="11">
        <v>0</v>
      </c>
      <c r="L66" s="11">
        <v>101.8</v>
      </c>
      <c r="M66" s="11">
        <v>0</v>
      </c>
      <c r="N66" s="11">
        <v>193.1</v>
      </c>
      <c r="O66" s="11">
        <v>0</v>
      </c>
    </row>
    <row r="67" spans="2:15" ht="15.75" thickBot="1">
      <c r="B67" s="93"/>
      <c r="C67" s="94" t="s">
        <v>258</v>
      </c>
      <c r="D67" s="11">
        <v>51.9</v>
      </c>
      <c r="E67" s="11">
        <v>1.5</v>
      </c>
      <c r="F67" s="11">
        <v>53.4</v>
      </c>
      <c r="G67" s="11">
        <v>12.3</v>
      </c>
      <c r="H67" s="11">
        <v>31</v>
      </c>
      <c r="I67" s="11">
        <v>7.5</v>
      </c>
      <c r="J67" s="11">
        <v>0</v>
      </c>
      <c r="K67" s="11">
        <v>0</v>
      </c>
      <c r="L67" s="11">
        <v>50.8</v>
      </c>
      <c r="M67" s="11">
        <v>0</v>
      </c>
      <c r="N67" s="11">
        <v>104.2</v>
      </c>
      <c r="O67" s="11">
        <v>0</v>
      </c>
    </row>
    <row r="68" spans="2:15" ht="15.75" thickBot="1">
      <c r="B68" s="93"/>
      <c r="C68" s="94" t="s">
        <v>259</v>
      </c>
      <c r="D68" s="11">
        <v>67.7</v>
      </c>
      <c r="E68" s="11">
        <v>5.4</v>
      </c>
      <c r="F68" s="11">
        <v>73.099999999999994</v>
      </c>
      <c r="G68" s="11">
        <v>11.7</v>
      </c>
      <c r="H68" s="11">
        <v>50.4</v>
      </c>
      <c r="I68" s="11">
        <v>8.1999999999999993</v>
      </c>
      <c r="J68" s="11">
        <v>0</v>
      </c>
      <c r="K68" s="11">
        <v>0</v>
      </c>
      <c r="L68" s="11">
        <v>70.3</v>
      </c>
      <c r="M68" s="11">
        <v>0</v>
      </c>
      <c r="N68" s="11">
        <v>143.4</v>
      </c>
      <c r="O68" s="11">
        <v>0</v>
      </c>
    </row>
    <row r="69" spans="2:15" ht="15.75" thickBot="1">
      <c r="B69" s="93"/>
      <c r="C69" s="94" t="s">
        <v>260</v>
      </c>
      <c r="D69" s="11">
        <v>76.8</v>
      </c>
      <c r="E69" s="11">
        <v>0</v>
      </c>
      <c r="F69" s="11">
        <v>76.8</v>
      </c>
      <c r="G69" s="11">
        <v>16.7</v>
      </c>
      <c r="H69" s="11">
        <v>78.900000000000006</v>
      </c>
      <c r="I69" s="11">
        <v>31.1</v>
      </c>
      <c r="J69" s="11">
        <v>0</v>
      </c>
      <c r="K69" s="11">
        <v>0</v>
      </c>
      <c r="L69" s="11">
        <v>126.7</v>
      </c>
      <c r="M69" s="11">
        <v>0</v>
      </c>
      <c r="N69" s="11">
        <v>203.5</v>
      </c>
      <c r="O69" s="11">
        <v>0</v>
      </c>
    </row>
    <row r="70" spans="2:15" ht="15.75" thickBot="1">
      <c r="B70" s="93"/>
      <c r="C70" s="94" t="s">
        <v>261</v>
      </c>
      <c r="D70" s="11">
        <v>17.399999999999999</v>
      </c>
      <c r="E70" s="11">
        <v>0</v>
      </c>
      <c r="F70" s="11">
        <v>17.399999999999999</v>
      </c>
      <c r="G70" s="11">
        <v>2.5</v>
      </c>
      <c r="H70" s="11">
        <v>42.3</v>
      </c>
      <c r="I70" s="11">
        <v>13.9</v>
      </c>
      <c r="J70" s="11">
        <v>0</v>
      </c>
      <c r="K70" s="11">
        <v>0</v>
      </c>
      <c r="L70" s="11">
        <v>58.7</v>
      </c>
      <c r="M70" s="11">
        <v>0</v>
      </c>
      <c r="N70" s="11">
        <v>76.099999999999994</v>
      </c>
      <c r="O70" s="11">
        <v>0</v>
      </c>
    </row>
    <row r="71" spans="2:15" ht="15.75" thickBot="1">
      <c r="B71" s="93"/>
      <c r="C71" s="94" t="s">
        <v>262</v>
      </c>
      <c r="D71" s="11">
        <v>17.5</v>
      </c>
      <c r="E71" s="11">
        <v>6</v>
      </c>
      <c r="F71" s="11">
        <v>23.5</v>
      </c>
      <c r="G71" s="11">
        <v>1.3</v>
      </c>
      <c r="H71" s="11">
        <v>6.6</v>
      </c>
      <c r="I71" s="11">
        <v>0.2</v>
      </c>
      <c r="J71" s="11">
        <v>0</v>
      </c>
      <c r="K71" s="11">
        <v>0</v>
      </c>
      <c r="L71" s="11">
        <v>8.1</v>
      </c>
      <c r="M71" s="11">
        <v>0</v>
      </c>
      <c r="N71" s="11">
        <v>31.6</v>
      </c>
      <c r="O71" s="11">
        <v>0</v>
      </c>
    </row>
    <row r="72" spans="2:15" ht="15.75" thickBot="1">
      <c r="B72" s="93"/>
      <c r="C72" s="94" t="s">
        <v>263</v>
      </c>
      <c r="D72" s="11">
        <v>30.6</v>
      </c>
      <c r="E72" s="11">
        <v>2.6</v>
      </c>
      <c r="F72" s="11">
        <v>33.200000000000003</v>
      </c>
      <c r="G72" s="11">
        <v>2.2000000000000002</v>
      </c>
      <c r="H72" s="11">
        <v>20</v>
      </c>
      <c r="I72" s="11">
        <v>2.8</v>
      </c>
      <c r="J72" s="11">
        <v>0</v>
      </c>
      <c r="K72" s="11">
        <v>0</v>
      </c>
      <c r="L72" s="11">
        <v>25</v>
      </c>
      <c r="M72" s="11">
        <v>0</v>
      </c>
      <c r="N72" s="11">
        <v>58.2</v>
      </c>
      <c r="O72" s="11">
        <v>0</v>
      </c>
    </row>
    <row r="73" spans="2:15" ht="15.75" thickBot="1">
      <c r="B73" s="93"/>
      <c r="C73" s="94" t="s">
        <v>264</v>
      </c>
      <c r="D73" s="11">
        <v>2.1</v>
      </c>
      <c r="E73" s="11">
        <v>0</v>
      </c>
      <c r="F73" s="11">
        <v>2.1</v>
      </c>
      <c r="G73" s="11">
        <v>0</v>
      </c>
      <c r="H73" s="11">
        <v>22.1</v>
      </c>
      <c r="I73" s="11">
        <v>5.8</v>
      </c>
      <c r="J73" s="11">
        <v>0</v>
      </c>
      <c r="K73" s="11">
        <v>0</v>
      </c>
      <c r="L73" s="11">
        <v>27.9</v>
      </c>
      <c r="M73" s="11">
        <v>0</v>
      </c>
      <c r="N73" s="11">
        <v>30</v>
      </c>
      <c r="O73" s="11">
        <v>0</v>
      </c>
    </row>
    <row r="74" spans="2:15" ht="15.75" thickBot="1">
      <c r="B74" s="93"/>
      <c r="C74" s="94" t="s">
        <v>265</v>
      </c>
      <c r="D74" s="11">
        <v>3.5</v>
      </c>
      <c r="E74" s="11">
        <v>0</v>
      </c>
      <c r="F74" s="11">
        <v>3.5</v>
      </c>
      <c r="G74" s="11">
        <v>0</v>
      </c>
      <c r="H74" s="11">
        <v>5.3</v>
      </c>
      <c r="I74" s="11">
        <v>0.2</v>
      </c>
      <c r="J74" s="11">
        <v>0</v>
      </c>
      <c r="K74" s="11">
        <v>0</v>
      </c>
      <c r="L74" s="11">
        <v>5.5</v>
      </c>
      <c r="M74" s="11">
        <v>0</v>
      </c>
      <c r="N74" s="11">
        <v>9</v>
      </c>
      <c r="O74" s="11">
        <v>0</v>
      </c>
    </row>
    <row r="75" spans="2:15" ht="15.75" thickBot="1">
      <c r="B75" s="93"/>
      <c r="C75" s="94" t="s">
        <v>48</v>
      </c>
      <c r="D75" s="11">
        <v>4</v>
      </c>
      <c r="E75" s="11">
        <v>0</v>
      </c>
      <c r="F75" s="11">
        <v>4</v>
      </c>
      <c r="G75" s="11">
        <v>0</v>
      </c>
      <c r="H75" s="11">
        <v>0.5</v>
      </c>
      <c r="I75" s="11">
        <v>0</v>
      </c>
      <c r="J75" s="11">
        <v>0</v>
      </c>
      <c r="K75" s="11">
        <v>0</v>
      </c>
      <c r="L75" s="11">
        <v>0.5</v>
      </c>
      <c r="M75" s="11">
        <v>0</v>
      </c>
      <c r="N75" s="11">
        <v>4.5</v>
      </c>
      <c r="O75" s="11">
        <v>0</v>
      </c>
    </row>
    <row r="76" spans="2:15" ht="15.75" thickBot="1">
      <c r="B76" s="93"/>
      <c r="C76" s="8" t="s">
        <v>266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5.9824419564919999</v>
      </c>
    </row>
    <row r="77" spans="2:15" ht="15.75" thickBot="1">
      <c r="B77" s="93"/>
      <c r="C77" s="8" t="s">
        <v>43</v>
      </c>
      <c r="D77" s="11">
        <v>14.6</v>
      </c>
      <c r="E77" s="11">
        <v>0</v>
      </c>
      <c r="F77" s="11">
        <v>14.6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14.6</v>
      </c>
      <c r="O77" s="11">
        <v>0</v>
      </c>
    </row>
    <row r="78" spans="2:15" ht="15.75" thickBot="1">
      <c r="B78" s="93"/>
      <c r="C78" s="8" t="s">
        <v>267</v>
      </c>
      <c r="D78" s="11">
        <v>0</v>
      </c>
      <c r="E78" s="11">
        <v>0</v>
      </c>
      <c r="F78" s="11">
        <v>0</v>
      </c>
      <c r="G78" s="11">
        <v>0</v>
      </c>
      <c r="H78" s="11">
        <v>1.4</v>
      </c>
      <c r="I78" s="11">
        <v>-0.6</v>
      </c>
      <c r="J78" s="11">
        <v>0</v>
      </c>
      <c r="K78" s="11">
        <v>0</v>
      </c>
      <c r="L78" s="11">
        <v>0.8</v>
      </c>
      <c r="M78" s="11">
        <v>0</v>
      </c>
      <c r="N78" s="11">
        <v>0.8</v>
      </c>
      <c r="O78" s="11">
        <v>0</v>
      </c>
    </row>
    <row r="79" spans="2:15" ht="15.75" thickBot="1">
      <c r="B79" s="95"/>
      <c r="C79" s="6" t="s">
        <v>268</v>
      </c>
      <c r="D79" s="10">
        <v>372.2</v>
      </c>
      <c r="E79" s="10">
        <v>20.7</v>
      </c>
      <c r="F79" s="10">
        <v>392.9</v>
      </c>
      <c r="G79" s="10">
        <v>66.2</v>
      </c>
      <c r="H79" s="10">
        <v>326.2</v>
      </c>
      <c r="I79" s="10">
        <v>83.7</v>
      </c>
      <c r="J79" s="10">
        <v>0</v>
      </c>
      <c r="K79" s="10">
        <v>0</v>
      </c>
      <c r="L79" s="10">
        <v>476.1</v>
      </c>
      <c r="M79" s="10">
        <v>0</v>
      </c>
      <c r="N79" s="10">
        <v>869</v>
      </c>
      <c r="O79" s="10">
        <f>O76</f>
        <v>5.9824419564919999</v>
      </c>
    </row>
    <row r="80" spans="2:15" ht="15.75" thickBot="1">
      <c r="B80" s="51" t="s">
        <v>235</v>
      </c>
      <c r="C80" s="8" t="s">
        <v>42</v>
      </c>
      <c r="D80" s="11">
        <v>0</v>
      </c>
      <c r="E80" s="11">
        <v>14.6</v>
      </c>
      <c r="F80" s="11">
        <v>14.6</v>
      </c>
      <c r="G80" s="11">
        <v>0.9</v>
      </c>
      <c r="H80" s="11">
        <v>2.8</v>
      </c>
      <c r="I80" s="11">
        <v>0.3</v>
      </c>
      <c r="J80" s="11">
        <v>0</v>
      </c>
      <c r="K80" s="11">
        <v>0</v>
      </c>
      <c r="L80" s="11">
        <v>4</v>
      </c>
      <c r="M80" s="11">
        <v>0</v>
      </c>
      <c r="N80" s="11">
        <v>18.600000000000001</v>
      </c>
      <c r="O80" s="11">
        <v>0</v>
      </c>
    </row>
    <row r="81" spans="2:15" ht="16.5" customHeight="1" thickBot="1">
      <c r="B81" s="93"/>
      <c r="C81" s="8" t="s">
        <v>269</v>
      </c>
      <c r="D81" s="11">
        <v>0</v>
      </c>
      <c r="E81" s="11">
        <v>0</v>
      </c>
      <c r="F81" s="11">
        <v>0</v>
      </c>
      <c r="G81" s="11">
        <v>0</v>
      </c>
      <c r="H81" s="11">
        <v>8.6999999999999993</v>
      </c>
      <c r="I81" s="11">
        <v>0</v>
      </c>
      <c r="J81" s="11">
        <v>0</v>
      </c>
      <c r="K81" s="11">
        <v>0</v>
      </c>
      <c r="L81" s="11">
        <v>8.6999999999999993</v>
      </c>
      <c r="M81" s="11">
        <v>0</v>
      </c>
      <c r="N81" s="11">
        <v>8.6999999999999993</v>
      </c>
      <c r="O81" s="11">
        <v>0</v>
      </c>
    </row>
    <row r="82" spans="2:15" ht="15.75" thickBot="1">
      <c r="B82" s="93"/>
      <c r="C82" s="8" t="s">
        <v>270</v>
      </c>
      <c r="D82" s="11">
        <v>0</v>
      </c>
      <c r="E82" s="11">
        <v>0</v>
      </c>
      <c r="F82" s="11">
        <v>0</v>
      </c>
      <c r="G82" s="11">
        <v>0</v>
      </c>
      <c r="H82" s="11">
        <v>50.8</v>
      </c>
      <c r="I82" s="11">
        <v>8.9</v>
      </c>
      <c r="J82" s="11">
        <v>0</v>
      </c>
      <c r="K82" s="11">
        <v>0</v>
      </c>
      <c r="L82" s="11">
        <v>59.7</v>
      </c>
      <c r="M82" s="11">
        <v>0</v>
      </c>
      <c r="N82" s="11">
        <v>59.7</v>
      </c>
      <c r="O82" s="11">
        <v>0</v>
      </c>
    </row>
    <row r="83" spans="2:15" ht="15.75" thickBot="1">
      <c r="B83" s="93"/>
      <c r="C83" s="8" t="s">
        <v>271</v>
      </c>
      <c r="D83" s="11">
        <v>0</v>
      </c>
      <c r="E83" s="11">
        <v>0</v>
      </c>
      <c r="F83" s="11">
        <v>0</v>
      </c>
      <c r="G83" s="11">
        <v>0</v>
      </c>
      <c r="H83" s="11">
        <v>14.6</v>
      </c>
      <c r="I83" s="11">
        <v>2.4</v>
      </c>
      <c r="J83" s="11">
        <v>0</v>
      </c>
      <c r="K83" s="11">
        <v>0</v>
      </c>
      <c r="L83" s="11">
        <v>17</v>
      </c>
      <c r="M83" s="11">
        <v>0</v>
      </c>
      <c r="N83" s="11">
        <v>17</v>
      </c>
      <c r="O83" s="11">
        <v>0</v>
      </c>
    </row>
    <row r="84" spans="2:15" ht="15.75" thickBot="1">
      <c r="B84" s="93"/>
      <c r="C84" s="8" t="s">
        <v>272</v>
      </c>
      <c r="D84" s="11">
        <v>0</v>
      </c>
      <c r="E84" s="11">
        <v>0</v>
      </c>
      <c r="F84" s="11">
        <v>0</v>
      </c>
      <c r="G84" s="11">
        <v>0</v>
      </c>
      <c r="H84" s="11">
        <v>4.0999999999999996</v>
      </c>
      <c r="I84" s="11">
        <v>0</v>
      </c>
      <c r="J84" s="11">
        <v>0</v>
      </c>
      <c r="K84" s="11">
        <v>0</v>
      </c>
      <c r="L84" s="11">
        <v>4.0999999999999996</v>
      </c>
      <c r="M84" s="11">
        <v>0</v>
      </c>
      <c r="N84" s="11">
        <v>4.0999999999999996</v>
      </c>
      <c r="O84" s="11">
        <v>0</v>
      </c>
    </row>
    <row r="85" spans="2:15" ht="15.75" thickBot="1">
      <c r="B85" s="93"/>
      <c r="C85" s="8" t="s">
        <v>273</v>
      </c>
      <c r="D85" s="11">
        <v>0</v>
      </c>
      <c r="E85" s="11">
        <v>0</v>
      </c>
      <c r="F85" s="11">
        <v>0</v>
      </c>
      <c r="G85" s="11">
        <v>0</v>
      </c>
      <c r="H85" s="11">
        <v>44.1</v>
      </c>
      <c r="I85" s="11">
        <v>5.9</v>
      </c>
      <c r="J85" s="11">
        <v>0</v>
      </c>
      <c r="K85" s="11">
        <v>0</v>
      </c>
      <c r="L85" s="11">
        <v>50</v>
      </c>
      <c r="M85" s="11">
        <v>0</v>
      </c>
      <c r="N85" s="11">
        <v>50</v>
      </c>
      <c r="O85" s="11">
        <v>0</v>
      </c>
    </row>
    <row r="86" spans="2:15" ht="15.75" thickBot="1">
      <c r="B86" s="93"/>
      <c r="C86" s="8" t="s">
        <v>274</v>
      </c>
      <c r="D86" s="11">
        <v>0</v>
      </c>
      <c r="E86" s="11">
        <v>0</v>
      </c>
      <c r="F86" s="11">
        <v>0</v>
      </c>
      <c r="G86" s="11">
        <v>0</v>
      </c>
      <c r="H86" s="11">
        <v>1.2</v>
      </c>
      <c r="I86" s="11">
        <v>0</v>
      </c>
      <c r="J86" s="11">
        <v>0</v>
      </c>
      <c r="K86" s="11">
        <v>0</v>
      </c>
      <c r="L86" s="11">
        <v>1.2</v>
      </c>
      <c r="M86" s="11">
        <v>0</v>
      </c>
      <c r="N86" s="11">
        <v>1.2</v>
      </c>
      <c r="O86" s="11">
        <v>0</v>
      </c>
    </row>
    <row r="87" spans="2:15" ht="15.75" thickBot="1">
      <c r="B87" s="93"/>
      <c r="C87" s="8" t="s">
        <v>275</v>
      </c>
      <c r="D87" s="11">
        <v>0</v>
      </c>
      <c r="E87" s="11">
        <v>0</v>
      </c>
      <c r="F87" s="11">
        <v>0</v>
      </c>
      <c r="G87" s="11">
        <v>0.6</v>
      </c>
      <c r="H87" s="11">
        <v>58.7</v>
      </c>
      <c r="I87" s="11">
        <v>18.399999999999999</v>
      </c>
      <c r="J87" s="11">
        <v>0</v>
      </c>
      <c r="K87" s="11">
        <v>0</v>
      </c>
      <c r="L87" s="11">
        <v>77.7</v>
      </c>
      <c r="M87" s="11">
        <v>0</v>
      </c>
      <c r="N87" s="11">
        <v>77.7</v>
      </c>
      <c r="O87" s="11">
        <v>0</v>
      </c>
    </row>
    <row r="88" spans="2:15" ht="15.75" thickBot="1">
      <c r="B88" s="91"/>
      <c r="C88" s="6" t="s">
        <v>268</v>
      </c>
      <c r="D88" s="10">
        <v>0</v>
      </c>
      <c r="E88" s="10">
        <v>14.6</v>
      </c>
      <c r="F88" s="10">
        <v>14.6</v>
      </c>
      <c r="G88" s="10">
        <v>1.5</v>
      </c>
      <c r="H88" s="10">
        <v>185</v>
      </c>
      <c r="I88" s="10">
        <v>35.9</v>
      </c>
      <c r="J88" s="10">
        <v>0</v>
      </c>
      <c r="K88" s="10">
        <v>0</v>
      </c>
      <c r="L88" s="10">
        <v>222.4</v>
      </c>
      <c r="M88" s="10">
        <v>0</v>
      </c>
      <c r="N88" s="10">
        <v>237</v>
      </c>
      <c r="O88" s="10">
        <v>0</v>
      </c>
    </row>
    <row r="89" spans="2:15" ht="15.75" thickBot="1">
      <c r="B89" s="6" t="s">
        <v>218</v>
      </c>
      <c r="C89" s="6" t="s">
        <v>268</v>
      </c>
      <c r="D89" s="10">
        <v>918.8</v>
      </c>
      <c r="E89" s="10">
        <v>174.7</v>
      </c>
      <c r="F89" s="10">
        <v>1093.5</v>
      </c>
      <c r="G89" s="10">
        <v>233.4</v>
      </c>
      <c r="H89" s="10">
        <v>797.5</v>
      </c>
      <c r="I89" s="10">
        <v>187</v>
      </c>
      <c r="J89" s="10">
        <v>27.9</v>
      </c>
      <c r="K89" s="10">
        <v>7.1</v>
      </c>
      <c r="L89" s="10">
        <v>1252.9000000000001</v>
      </c>
      <c r="M89" s="10">
        <v>28.4</v>
      </c>
      <c r="N89" s="10">
        <v>2374.8000000000002</v>
      </c>
      <c r="O89" s="10">
        <f>O79</f>
        <v>5.9824419564919999</v>
      </c>
    </row>
    <row r="90" spans="2:15">
      <c r="G90" s="96"/>
      <c r="H90" s="13"/>
      <c r="I90" s="13"/>
      <c r="J90" s="13"/>
      <c r="K90" s="13"/>
      <c r="M90" s="13"/>
      <c r="N90" s="13"/>
      <c r="O90" s="13"/>
    </row>
    <row r="91" spans="2:15"/>
    <row r="92" spans="2:15" ht="15.75" thickBot="1"/>
    <row r="93" spans="2:15" ht="15.75" customHeight="1" thickBot="1">
      <c r="B93" s="47" t="s">
        <v>40</v>
      </c>
      <c r="C93" s="48"/>
      <c r="D93" s="78" t="s">
        <v>46</v>
      </c>
      <c r="E93" s="79"/>
      <c r="F93" s="54"/>
      <c r="G93" s="78" t="s">
        <v>47</v>
      </c>
      <c r="H93" s="79"/>
      <c r="I93" s="79"/>
      <c r="J93" s="79"/>
      <c r="K93" s="54"/>
      <c r="L93" s="36" t="s">
        <v>276</v>
      </c>
      <c r="M93" s="36" t="s">
        <v>230</v>
      </c>
      <c r="N93" s="49" t="s">
        <v>219</v>
      </c>
    </row>
    <row r="94" spans="2:15" ht="15.75" customHeight="1" thickBot="1">
      <c r="B94" s="122" t="s">
        <v>97</v>
      </c>
      <c r="C94" s="123"/>
      <c r="D94" s="49" t="s">
        <v>29</v>
      </c>
      <c r="E94" s="49" t="s">
        <v>32</v>
      </c>
      <c r="F94" s="49" t="s">
        <v>268</v>
      </c>
      <c r="G94" s="49" t="s">
        <v>29</v>
      </c>
      <c r="H94" s="38" t="s">
        <v>31</v>
      </c>
      <c r="I94" s="89"/>
      <c r="J94" s="49" t="s">
        <v>33</v>
      </c>
      <c r="K94" s="49" t="s">
        <v>268</v>
      </c>
      <c r="L94" s="36"/>
      <c r="M94" s="36"/>
      <c r="N94" s="36">
        <v>0</v>
      </c>
    </row>
    <row r="95" spans="2:15" ht="15.75" thickBot="1">
      <c r="B95" s="38" t="s">
        <v>277</v>
      </c>
      <c r="C95" s="89"/>
      <c r="D95" s="39"/>
      <c r="E95" s="39"/>
      <c r="F95" s="39"/>
      <c r="G95" s="39"/>
      <c r="H95" s="90" t="s">
        <v>30</v>
      </c>
      <c r="I95" s="90" t="s">
        <v>31</v>
      </c>
      <c r="J95" s="39"/>
      <c r="K95" s="39"/>
      <c r="L95" s="39"/>
      <c r="M95" s="39"/>
      <c r="N95" s="36">
        <v>0</v>
      </c>
    </row>
    <row r="96" spans="2:15" ht="15.75" thickBot="1">
      <c r="B96" s="6" t="s">
        <v>233</v>
      </c>
      <c r="C96" s="6" t="s">
        <v>233</v>
      </c>
      <c r="D96" s="10">
        <v>609.1</v>
      </c>
      <c r="E96" s="10">
        <v>39.1</v>
      </c>
      <c r="F96" s="10">
        <v>648.20000000000005</v>
      </c>
      <c r="G96" s="10">
        <v>66.2</v>
      </c>
      <c r="H96" s="10">
        <v>265.8</v>
      </c>
      <c r="I96" s="10">
        <v>36.5</v>
      </c>
      <c r="J96" s="10">
        <v>30</v>
      </c>
      <c r="K96" s="10">
        <v>398.5</v>
      </c>
      <c r="L96" s="10">
        <v>24.6</v>
      </c>
      <c r="M96" s="10">
        <v>1071.3</v>
      </c>
      <c r="N96" s="10">
        <v>0</v>
      </c>
    </row>
    <row r="97" spans="2:14" ht="15.75" customHeight="1" thickBot="1">
      <c r="B97" s="51" t="s">
        <v>234</v>
      </c>
      <c r="C97" s="8" t="s">
        <v>257</v>
      </c>
      <c r="D97" s="11">
        <v>78.599999999999994</v>
      </c>
      <c r="E97" s="11">
        <v>0</v>
      </c>
      <c r="F97" s="11">
        <v>78.599999999999994</v>
      </c>
      <c r="G97" s="11">
        <v>6.7</v>
      </c>
      <c r="H97" s="11">
        <v>49.7</v>
      </c>
      <c r="I97" s="11">
        <v>6.1</v>
      </c>
      <c r="J97" s="11">
        <v>0</v>
      </c>
      <c r="K97" s="11">
        <v>62.5</v>
      </c>
      <c r="L97" s="11">
        <v>0</v>
      </c>
      <c r="M97" s="11">
        <v>141.1</v>
      </c>
      <c r="N97" s="11">
        <v>0</v>
      </c>
    </row>
    <row r="98" spans="2:14" ht="15.75" thickBot="1">
      <c r="B98" s="93"/>
      <c r="C98" s="8" t="s">
        <v>258</v>
      </c>
      <c r="D98" s="11">
        <v>55.3</v>
      </c>
      <c r="E98" s="11">
        <v>0</v>
      </c>
      <c r="F98" s="11">
        <v>55.3</v>
      </c>
      <c r="G98" s="11">
        <v>4.9000000000000004</v>
      </c>
      <c r="H98" s="11">
        <v>30.5</v>
      </c>
      <c r="I98" s="11">
        <v>5.5</v>
      </c>
      <c r="J98" s="11">
        <v>0</v>
      </c>
      <c r="K98" s="11">
        <v>40.9</v>
      </c>
      <c r="L98" s="11">
        <v>0</v>
      </c>
      <c r="M98" s="11">
        <v>96.2</v>
      </c>
      <c r="N98" s="11">
        <v>0</v>
      </c>
    </row>
    <row r="99" spans="2:14" ht="15.75" thickBot="1">
      <c r="B99" s="93"/>
      <c r="C99" s="8" t="s">
        <v>259</v>
      </c>
      <c r="D99" s="11">
        <v>71.3</v>
      </c>
      <c r="E99" s="11">
        <v>0</v>
      </c>
      <c r="F99" s="11">
        <v>71.3</v>
      </c>
      <c r="G99" s="11">
        <v>9.4</v>
      </c>
      <c r="H99" s="11">
        <v>49</v>
      </c>
      <c r="I99" s="11">
        <v>4.5999999999999996</v>
      </c>
      <c r="J99" s="11">
        <v>0</v>
      </c>
      <c r="K99" s="11">
        <v>63</v>
      </c>
      <c r="L99" s="11">
        <v>0</v>
      </c>
      <c r="M99" s="11">
        <v>134.30000000000001</v>
      </c>
      <c r="N99" s="11">
        <v>0</v>
      </c>
    </row>
    <row r="100" spans="2:14" ht="15.75" thickBot="1">
      <c r="B100" s="93"/>
      <c r="C100" s="8" t="s">
        <v>260</v>
      </c>
      <c r="D100" s="11">
        <v>75.099999999999994</v>
      </c>
      <c r="E100" s="11">
        <v>0</v>
      </c>
      <c r="F100" s="11">
        <v>75.099999999999994</v>
      </c>
      <c r="G100" s="11">
        <v>7.1</v>
      </c>
      <c r="H100" s="11">
        <v>70</v>
      </c>
      <c r="I100" s="11">
        <v>11.7</v>
      </c>
      <c r="J100" s="11">
        <v>0</v>
      </c>
      <c r="K100" s="11">
        <v>88.8</v>
      </c>
      <c r="L100" s="11">
        <v>0</v>
      </c>
      <c r="M100" s="11">
        <v>163.9</v>
      </c>
      <c r="N100" s="11">
        <v>0</v>
      </c>
    </row>
    <row r="101" spans="2:14" ht="15.75" thickBot="1">
      <c r="B101" s="93"/>
      <c r="C101" s="8" t="s">
        <v>261</v>
      </c>
      <c r="D101" s="11">
        <v>15.3</v>
      </c>
      <c r="E101" s="11">
        <v>0</v>
      </c>
      <c r="F101" s="11">
        <v>15.3</v>
      </c>
      <c r="G101" s="11">
        <v>0.5</v>
      </c>
      <c r="H101" s="11">
        <v>38.4</v>
      </c>
      <c r="I101" s="11">
        <v>5.9</v>
      </c>
      <c r="J101" s="11">
        <v>0</v>
      </c>
      <c r="K101" s="11">
        <v>44.8</v>
      </c>
      <c r="L101" s="11">
        <v>0</v>
      </c>
      <c r="M101" s="11">
        <v>60.1</v>
      </c>
      <c r="N101" s="11">
        <v>0</v>
      </c>
    </row>
    <row r="102" spans="2:14" ht="15.75" thickBot="1">
      <c r="B102" s="93"/>
      <c r="C102" s="8" t="s">
        <v>262</v>
      </c>
      <c r="D102" s="11">
        <v>16.899999999999999</v>
      </c>
      <c r="E102" s="11">
        <v>0</v>
      </c>
      <c r="F102" s="11">
        <v>16.899999999999999</v>
      </c>
      <c r="G102" s="11">
        <v>0.8</v>
      </c>
      <c r="H102" s="11">
        <v>2.1</v>
      </c>
      <c r="I102" s="11">
        <v>0</v>
      </c>
      <c r="J102" s="11">
        <v>0</v>
      </c>
      <c r="K102" s="11">
        <v>2.9</v>
      </c>
      <c r="L102" s="11">
        <v>0</v>
      </c>
      <c r="M102" s="11">
        <v>19.8</v>
      </c>
      <c r="N102" s="11">
        <v>0</v>
      </c>
    </row>
    <row r="103" spans="2:14" ht="15.75" thickBot="1">
      <c r="B103" s="93"/>
      <c r="C103" s="8" t="s">
        <v>263</v>
      </c>
      <c r="D103" s="11">
        <v>25.7</v>
      </c>
      <c r="E103" s="11">
        <v>0</v>
      </c>
      <c r="F103" s="11">
        <v>25.7</v>
      </c>
      <c r="G103" s="11">
        <v>0</v>
      </c>
      <c r="H103" s="11">
        <v>12.9</v>
      </c>
      <c r="I103" s="11">
        <v>1.1000000000000001</v>
      </c>
      <c r="J103" s="11">
        <v>0</v>
      </c>
      <c r="K103" s="11">
        <v>14</v>
      </c>
      <c r="L103" s="11">
        <v>0</v>
      </c>
      <c r="M103" s="11">
        <v>39.700000000000003</v>
      </c>
      <c r="N103" s="11">
        <v>0</v>
      </c>
    </row>
    <row r="104" spans="2:14" ht="15.75" thickBot="1">
      <c r="B104" s="93"/>
      <c r="C104" s="94" t="s">
        <v>264</v>
      </c>
      <c r="D104" s="11">
        <v>0</v>
      </c>
      <c r="E104" s="11">
        <v>0</v>
      </c>
      <c r="F104" s="11">
        <v>0</v>
      </c>
      <c r="G104" s="11">
        <v>0</v>
      </c>
      <c r="H104" s="11">
        <v>26.8</v>
      </c>
      <c r="I104" s="11">
        <v>3.3</v>
      </c>
      <c r="J104" s="11">
        <v>0</v>
      </c>
      <c r="K104" s="11">
        <v>30.1</v>
      </c>
      <c r="L104" s="11">
        <v>0</v>
      </c>
      <c r="M104" s="11">
        <v>30.1</v>
      </c>
      <c r="N104" s="11">
        <v>0</v>
      </c>
    </row>
    <row r="105" spans="2:14" ht="15.75" thickBot="1">
      <c r="B105" s="93"/>
      <c r="C105" s="94" t="s">
        <v>265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</row>
    <row r="106" spans="2:14" ht="15.75" thickBot="1">
      <c r="B106" s="93"/>
      <c r="C106" s="94" t="s">
        <v>48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</row>
    <row r="107" spans="2:14" ht="15.75" thickBot="1">
      <c r="B107" s="93"/>
      <c r="C107" s="8" t="s">
        <v>266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29.2</v>
      </c>
    </row>
    <row r="108" spans="2:14" ht="15.75" thickBot="1">
      <c r="B108" s="93"/>
      <c r="C108" s="8" t="s">
        <v>43</v>
      </c>
      <c r="D108" s="11">
        <v>13</v>
      </c>
      <c r="E108" s="11">
        <v>0</v>
      </c>
      <c r="F108" s="11">
        <v>13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13</v>
      </c>
      <c r="N108" s="11">
        <v>0</v>
      </c>
    </row>
    <row r="109" spans="2:14" ht="15.75" thickBot="1">
      <c r="B109" s="93"/>
      <c r="C109" s="8" t="s">
        <v>267</v>
      </c>
      <c r="D109" s="11">
        <v>0</v>
      </c>
      <c r="E109" s="11">
        <v>0</v>
      </c>
      <c r="F109" s="11">
        <v>0</v>
      </c>
      <c r="G109" s="11">
        <v>0</v>
      </c>
      <c r="H109" s="11">
        <v>11.9</v>
      </c>
      <c r="I109" s="11">
        <v>1.8</v>
      </c>
      <c r="J109" s="11">
        <v>0</v>
      </c>
      <c r="K109" s="11">
        <v>13.7</v>
      </c>
      <c r="L109" s="11">
        <v>0</v>
      </c>
      <c r="M109" s="11">
        <v>13.7</v>
      </c>
      <c r="N109" s="11">
        <v>0</v>
      </c>
    </row>
    <row r="110" spans="2:14" ht="15.75" thickBot="1">
      <c r="B110" s="95"/>
      <c r="C110" s="92" t="s">
        <v>44</v>
      </c>
      <c r="D110" s="10">
        <v>351.2</v>
      </c>
      <c r="E110" s="10">
        <v>0</v>
      </c>
      <c r="F110" s="10">
        <v>351.2</v>
      </c>
      <c r="G110" s="10">
        <v>29.4</v>
      </c>
      <c r="H110" s="10">
        <v>291.3</v>
      </c>
      <c r="I110" s="10">
        <v>40</v>
      </c>
      <c r="J110" s="10">
        <v>0</v>
      </c>
      <c r="K110" s="10">
        <v>360.7</v>
      </c>
      <c r="L110" s="10">
        <v>0</v>
      </c>
      <c r="M110" s="10">
        <v>711.9</v>
      </c>
      <c r="N110" s="10">
        <v>29.2</v>
      </c>
    </row>
    <row r="111" spans="2:14" ht="15.75" thickBot="1">
      <c r="B111" s="51" t="s">
        <v>235</v>
      </c>
      <c r="C111" s="8" t="s">
        <v>42</v>
      </c>
      <c r="D111" s="11">
        <v>44.7</v>
      </c>
      <c r="E111" s="11">
        <v>0</v>
      </c>
      <c r="F111" s="11">
        <v>44.7</v>
      </c>
      <c r="G111" s="11">
        <v>0.8</v>
      </c>
      <c r="H111" s="11">
        <v>0</v>
      </c>
      <c r="I111" s="11">
        <v>0</v>
      </c>
      <c r="J111" s="11">
        <v>0</v>
      </c>
      <c r="K111" s="11">
        <v>0.8</v>
      </c>
      <c r="L111" s="11">
        <v>0</v>
      </c>
      <c r="M111" s="11">
        <v>45.5</v>
      </c>
      <c r="N111" s="11">
        <v>0</v>
      </c>
    </row>
    <row r="112" spans="2:14" ht="15.75" thickBot="1">
      <c r="B112" s="93"/>
      <c r="C112" s="8" t="s">
        <v>269</v>
      </c>
      <c r="D112" s="11">
        <v>0</v>
      </c>
      <c r="E112" s="11">
        <v>0</v>
      </c>
      <c r="F112" s="11">
        <v>0</v>
      </c>
      <c r="G112" s="11">
        <v>0</v>
      </c>
      <c r="H112" s="11">
        <v>8.6</v>
      </c>
      <c r="I112" s="11">
        <v>0</v>
      </c>
      <c r="J112" s="11">
        <v>0</v>
      </c>
      <c r="K112" s="11">
        <v>8.6</v>
      </c>
      <c r="L112" s="11">
        <v>0</v>
      </c>
      <c r="M112" s="11">
        <v>8.6</v>
      </c>
      <c r="N112" s="11">
        <v>30.3</v>
      </c>
    </row>
    <row r="113" spans="2:14" ht="15.75" thickBot="1">
      <c r="B113" s="93"/>
      <c r="C113" s="8" t="s">
        <v>270</v>
      </c>
      <c r="D113" s="11">
        <v>0</v>
      </c>
      <c r="E113" s="11">
        <v>0</v>
      </c>
      <c r="F113" s="11">
        <v>0</v>
      </c>
      <c r="G113" s="11">
        <v>0</v>
      </c>
      <c r="H113" s="11">
        <v>46.2</v>
      </c>
      <c r="I113" s="11">
        <v>3.6</v>
      </c>
      <c r="J113" s="11">
        <v>0</v>
      </c>
      <c r="K113" s="11">
        <v>49.8</v>
      </c>
      <c r="L113" s="11">
        <v>0</v>
      </c>
      <c r="M113" s="11">
        <v>49.8</v>
      </c>
      <c r="N113" s="11">
        <v>0</v>
      </c>
    </row>
    <row r="114" spans="2:14" ht="15.75" thickBot="1">
      <c r="B114" s="93"/>
      <c r="C114" s="8" t="s">
        <v>271</v>
      </c>
      <c r="D114" s="11">
        <v>0</v>
      </c>
      <c r="E114" s="11">
        <v>0</v>
      </c>
      <c r="F114" s="11">
        <v>0</v>
      </c>
      <c r="G114" s="11">
        <v>0</v>
      </c>
      <c r="H114" s="11">
        <v>11.2</v>
      </c>
      <c r="I114" s="11">
        <v>0.9</v>
      </c>
      <c r="J114" s="11">
        <v>0</v>
      </c>
      <c r="K114" s="11">
        <v>12.1</v>
      </c>
      <c r="L114" s="11">
        <v>0</v>
      </c>
      <c r="M114" s="11">
        <v>12.1</v>
      </c>
      <c r="N114" s="11">
        <v>0</v>
      </c>
    </row>
    <row r="115" spans="2:14" ht="15.75" thickBot="1">
      <c r="B115" s="93"/>
      <c r="C115" s="8" t="s">
        <v>272</v>
      </c>
      <c r="D115" s="11">
        <v>0</v>
      </c>
      <c r="E115" s="11">
        <v>0</v>
      </c>
      <c r="F115" s="11">
        <v>0</v>
      </c>
      <c r="G115" s="11">
        <v>0</v>
      </c>
      <c r="H115" s="11">
        <v>2.4</v>
      </c>
      <c r="I115" s="11">
        <v>0</v>
      </c>
      <c r="J115" s="11">
        <v>0</v>
      </c>
      <c r="K115" s="11">
        <v>2.4</v>
      </c>
      <c r="L115" s="11">
        <v>0</v>
      </c>
      <c r="M115" s="11">
        <v>2.4</v>
      </c>
      <c r="N115" s="11">
        <v>0</v>
      </c>
    </row>
    <row r="116" spans="2:14" ht="15.75" thickBot="1">
      <c r="B116" s="93"/>
      <c r="C116" s="8" t="s">
        <v>273</v>
      </c>
      <c r="D116" s="11">
        <v>0</v>
      </c>
      <c r="E116" s="11">
        <v>0</v>
      </c>
      <c r="F116" s="11">
        <v>0</v>
      </c>
      <c r="G116" s="11">
        <v>0</v>
      </c>
      <c r="H116" s="11">
        <v>28.8</v>
      </c>
      <c r="I116" s="11">
        <v>1.9</v>
      </c>
      <c r="J116" s="11">
        <v>0</v>
      </c>
      <c r="K116" s="11">
        <v>30.7</v>
      </c>
      <c r="L116" s="11">
        <v>0</v>
      </c>
      <c r="M116" s="11">
        <v>30.7</v>
      </c>
      <c r="N116" s="11">
        <v>0</v>
      </c>
    </row>
    <row r="117" spans="2:14" ht="15.75" thickBot="1">
      <c r="B117" s="93"/>
      <c r="C117" s="8" t="s">
        <v>274</v>
      </c>
      <c r="D117" s="11">
        <v>0</v>
      </c>
      <c r="E117" s="11">
        <v>0</v>
      </c>
      <c r="F117" s="11">
        <v>0</v>
      </c>
      <c r="G117" s="11">
        <v>0</v>
      </c>
      <c r="H117" s="11">
        <v>1.9</v>
      </c>
      <c r="I117" s="11">
        <v>0</v>
      </c>
      <c r="J117" s="11">
        <v>0</v>
      </c>
      <c r="K117" s="11">
        <v>1.9</v>
      </c>
      <c r="L117" s="11">
        <v>0</v>
      </c>
      <c r="M117" s="11">
        <v>1.9</v>
      </c>
      <c r="N117" s="11">
        <v>0</v>
      </c>
    </row>
    <row r="118" spans="2:14" ht="15.75" thickBot="1">
      <c r="B118" s="93"/>
      <c r="C118" s="8" t="s">
        <v>275</v>
      </c>
      <c r="D118" s="11">
        <v>0</v>
      </c>
      <c r="E118" s="11">
        <v>0</v>
      </c>
      <c r="F118" s="11">
        <v>0</v>
      </c>
      <c r="G118" s="11">
        <v>0</v>
      </c>
      <c r="H118" s="11">
        <v>54</v>
      </c>
      <c r="I118" s="11">
        <v>12</v>
      </c>
      <c r="J118" s="11">
        <v>0</v>
      </c>
      <c r="K118" s="11">
        <v>66</v>
      </c>
      <c r="L118" s="11">
        <v>0</v>
      </c>
      <c r="M118" s="11">
        <v>66</v>
      </c>
      <c r="N118" s="11">
        <v>0</v>
      </c>
    </row>
    <row r="119" spans="2:14" ht="15.75" thickBot="1">
      <c r="B119" s="91"/>
      <c r="C119" s="6" t="s">
        <v>268</v>
      </c>
      <c r="D119" s="10">
        <v>44.7</v>
      </c>
      <c r="E119" s="10">
        <v>0</v>
      </c>
      <c r="F119" s="10">
        <v>44.7</v>
      </c>
      <c r="G119" s="10">
        <v>0.8</v>
      </c>
      <c r="H119" s="10">
        <v>153.1</v>
      </c>
      <c r="I119" s="10">
        <v>18.399999999999999</v>
      </c>
      <c r="J119" s="10">
        <v>0</v>
      </c>
      <c r="K119" s="10">
        <v>172.3</v>
      </c>
      <c r="L119" s="10">
        <v>0</v>
      </c>
      <c r="M119" s="10">
        <v>217</v>
      </c>
      <c r="N119" s="10">
        <v>30.3</v>
      </c>
    </row>
    <row r="120" spans="2:14" ht="15.75" thickBot="1">
      <c r="B120" s="6" t="s">
        <v>218</v>
      </c>
      <c r="C120" s="6" t="s">
        <v>268</v>
      </c>
      <c r="D120" s="10">
        <v>1005</v>
      </c>
      <c r="E120" s="10">
        <v>39.1</v>
      </c>
      <c r="F120" s="10">
        <v>1044.0999999999999</v>
      </c>
      <c r="G120" s="10">
        <v>96.4</v>
      </c>
      <c r="H120" s="10">
        <v>710.2</v>
      </c>
      <c r="I120" s="10">
        <v>94.9</v>
      </c>
      <c r="J120" s="10">
        <v>30</v>
      </c>
      <c r="K120" s="10">
        <v>931.5</v>
      </c>
      <c r="L120" s="10">
        <v>24.6</v>
      </c>
      <c r="M120" s="10">
        <v>2000.2</v>
      </c>
      <c r="N120" s="10">
        <v>59.5</v>
      </c>
    </row>
    <row r="121" spans="2:14">
      <c r="E121" s="13"/>
      <c r="G121" s="13"/>
      <c r="H121" s="13"/>
      <c r="I121" s="13"/>
      <c r="J121" s="13"/>
      <c r="L121" s="13"/>
      <c r="M121" s="13"/>
      <c r="N121" s="13"/>
    </row>
    <row r="122" spans="2:14"/>
  </sheetData>
  <mergeCells count="70">
    <mergeCell ref="B97:B110"/>
    <mergeCell ref="B111:B118"/>
    <mergeCell ref="M93:M95"/>
    <mergeCell ref="N93:N95"/>
    <mergeCell ref="B94:C94"/>
    <mergeCell ref="D94:D95"/>
    <mergeCell ref="E94:E95"/>
    <mergeCell ref="F94:F95"/>
    <mergeCell ref="G94:G95"/>
    <mergeCell ref="H94:I94"/>
    <mergeCell ref="J94:J95"/>
    <mergeCell ref="K94:K95"/>
    <mergeCell ref="B66:B79"/>
    <mergeCell ref="B80:B87"/>
    <mergeCell ref="B93:C93"/>
    <mergeCell ref="D93:F93"/>
    <mergeCell ref="G93:K93"/>
    <mergeCell ref="L93:L95"/>
    <mergeCell ref="B95:C95"/>
    <mergeCell ref="O62:O64"/>
    <mergeCell ref="B63:C63"/>
    <mergeCell ref="D63:D64"/>
    <mergeCell ref="E63:E64"/>
    <mergeCell ref="F63:F64"/>
    <mergeCell ref="G63:G64"/>
    <mergeCell ref="H63:I63"/>
    <mergeCell ref="J63:J64"/>
    <mergeCell ref="K63:K64"/>
    <mergeCell ref="L63:L64"/>
    <mergeCell ref="B50:B57"/>
    <mergeCell ref="B62:C62"/>
    <mergeCell ref="D62:F62"/>
    <mergeCell ref="G62:K62"/>
    <mergeCell ref="M62:M64"/>
    <mergeCell ref="N62:N64"/>
    <mergeCell ref="B64:C64"/>
    <mergeCell ref="G33:G34"/>
    <mergeCell ref="H33:I33"/>
    <mergeCell ref="J33:J34"/>
    <mergeCell ref="K33:K34"/>
    <mergeCell ref="B34:C34"/>
    <mergeCell ref="B36:B49"/>
    <mergeCell ref="B32:C32"/>
    <mergeCell ref="D32:F32"/>
    <mergeCell ref="G32:K32"/>
    <mergeCell ref="L32:L34"/>
    <mergeCell ref="M32:M34"/>
    <mergeCell ref="N32:N34"/>
    <mergeCell ref="B33:C33"/>
    <mergeCell ref="D33:D34"/>
    <mergeCell ref="E33:E34"/>
    <mergeCell ref="F33:F34"/>
    <mergeCell ref="J3:J4"/>
    <mergeCell ref="K3:K4"/>
    <mergeCell ref="L3:L4"/>
    <mergeCell ref="B4:C4"/>
    <mergeCell ref="B6:B19"/>
    <mergeCell ref="B20:B27"/>
    <mergeCell ref="B3:C3"/>
    <mergeCell ref="D3:D4"/>
    <mergeCell ref="E3:E4"/>
    <mergeCell ref="F3:F4"/>
    <mergeCell ref="G3:G4"/>
    <mergeCell ref="H3:I3"/>
    <mergeCell ref="B2:C2"/>
    <mergeCell ref="D2:F2"/>
    <mergeCell ref="G2:K2"/>
    <mergeCell ref="M2:M4"/>
    <mergeCell ref="N2:N4"/>
    <mergeCell ref="O2:O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22</vt:i4>
      </vt:variant>
    </vt:vector>
  </HeadingPairs>
  <TitlesOfParts>
    <vt:vector size="30" baseType="lpstr">
      <vt:lpstr>P&amp;L</vt:lpstr>
      <vt:lpstr>BS</vt:lpstr>
      <vt:lpstr>CF</vt:lpstr>
      <vt:lpstr>EQ</vt:lpstr>
      <vt:lpstr>16_SEGMENTY_1</vt:lpstr>
      <vt:lpstr>16_SEGMENTY_1A</vt:lpstr>
      <vt:lpstr>16_SEGMENTY_1B</vt:lpstr>
      <vt:lpstr>17_SEGMENTY_2</vt:lpstr>
      <vt:lpstr>BIP_BS</vt:lpstr>
      <vt:lpstr>BIP_CF</vt:lpstr>
      <vt:lpstr>BIP_EC</vt:lpstr>
      <vt:lpstr>BIP_EC_OP</vt:lpstr>
      <vt:lpstr>BIP_EC_OP2</vt:lpstr>
      <vt:lpstr>BIP_PL</vt:lpstr>
      <vt:lpstr>BIP_SEGMENTY_1</vt:lpstr>
      <vt:lpstr>BIP_SEGMENTY_1_OP</vt:lpstr>
      <vt:lpstr>BIP_SEGMENTY_1_OP_2</vt:lpstr>
      <vt:lpstr>BIP_SEGMENTY_PRZYCHODY</vt:lpstr>
      <vt:lpstr>BIP_SEGMENTY_PRZYCHODY_OP</vt:lpstr>
      <vt:lpstr>BIP_SEGMENTY_PRZYCHODY_OP2</vt:lpstr>
      <vt:lpstr>BIP_SEGMENTY_PRZYCHODY_OP4</vt:lpstr>
      <vt:lpstr>BIP_SEGMENTY_Q</vt:lpstr>
      <vt:lpstr>'16_SEGMENTY_1B'!BIP_SEGMENTY_UZG_DO_SSF</vt:lpstr>
      <vt:lpstr>BIP_SEGMENTY_UZG_DO_SSF</vt:lpstr>
      <vt:lpstr>BIP_Segmenty1Acz1</vt:lpstr>
      <vt:lpstr>BIP_Segmenty1Acz2</vt:lpstr>
      <vt:lpstr>BIP_Segmenty1B</vt:lpstr>
      <vt:lpstr>BIP_Segmenty1Q222</vt:lpstr>
      <vt:lpstr>CF!Obszar_wydruku</vt:lpstr>
      <vt:lpstr>EQ!Obszar_wydruku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Staszkowska</dc:creator>
  <cp:lastModifiedBy>Patrycja Staszkowska</cp:lastModifiedBy>
  <dcterms:created xsi:type="dcterms:W3CDTF">2022-10-25T11:37:26Z</dcterms:created>
  <dcterms:modified xsi:type="dcterms:W3CDTF">2022-10-25T18:01:08Z</dcterms:modified>
</cp:coreProperties>
</file>