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lacje Inwestorskie\Strona internetowa\sprawozadanie na stronę\PL\"/>
    </mc:Choice>
  </mc:AlternateContent>
  <bookViews>
    <workbookView xWindow="0" yWindow="0" windowWidth="23040" windowHeight="7476"/>
  </bookViews>
  <sheets>
    <sheet name="Okładka" sheetId="7" r:id="rId1"/>
    <sheet name="RZiS" sheetId="1" r:id="rId2"/>
    <sheet name="BILANS" sheetId="2" r:id="rId3"/>
    <sheet name="PRZEPŁYWY" sheetId="3" r:id="rId4"/>
    <sheet name="KAPITAŁ WŁASNY" sheetId="4" r:id="rId5"/>
    <sheet name="SEGMENTY" sheetId="5" r:id="rId6"/>
    <sheet name="sprzedaż po KRAJACH" sheetId="6" r:id="rId7"/>
  </sheets>
  <externalReferences>
    <externalReference r:id="rId8"/>
    <externalReference r:id="rId9"/>
    <externalReference r:id="rId10"/>
    <externalReference r:id="rId11"/>
  </externalReferences>
  <definedNames>
    <definedName name="_Fill" localSheetId="0" hidden="1">#REF!</definedName>
    <definedName name="_Fill" hidden="1">#REF!</definedName>
    <definedName name="a" localSheetId="0" hidden="1">{#N/A,#N/A,FALSE,"Nabycie akcji"}</definedName>
    <definedName name="a" hidden="1">{#N/A,#N/A,FALSE,"Nabycie akcji"}</definedName>
    <definedName name="aaa" hidden="1">#REF!</definedName>
    <definedName name="adsadsad" localSheetId="0" hidden="1">{#N/A,#N/A,FALSE,"Nabycie akcji"}</definedName>
    <definedName name="adsadsad" hidden="1">{#N/A,#N/A,FALSE,"Nabycie akcji"}</definedName>
    <definedName name="AS2DocOpenMode" hidden="1">"AS2DocumentEdit"</definedName>
    <definedName name="d">[1]params!$C$5</definedName>
    <definedName name="D1P" localSheetId="0" hidden="1">{#N/A,#N/A,FALSE,"Nabycie akcji"}</definedName>
    <definedName name="D1P" hidden="1">{#N/A,#N/A,FALSE,"Nabycie akcji"}</definedName>
    <definedName name="DigAfComma" localSheetId="0">[2]Info!$D$27</definedName>
    <definedName name="DigAfComma">[3]Info!$D$27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0" hidden="1">{#N/A,#N/A,FALSE,"Nabycie akcji"}</definedName>
    <definedName name="kkk" hidden="1">{#N/A,#N/A,FALSE,"Nabycie akcji"}</definedName>
    <definedName name="kl" localSheetId="0" hidden="1">{#N/A,#N/A,TRUE,"F-1";#N/A,#N/A,TRUE,"F-2"}</definedName>
    <definedName name="kl" hidden="1">{#N/A,#N/A,TRUE,"F-1";#N/A,#N/A,TRUE,"F-2"}</definedName>
    <definedName name="l" hidden="1">{#N/A,#N/A,FALSE,"Nabycie akcji"}</definedName>
    <definedName name="NOta8" localSheetId="0" hidden="1">{#N/A,#N/A,FALSE,"Nabycie akcji"}</definedName>
    <definedName name="NOta8" hidden="1">{#N/A,#N/A,FALSE,"Nabycie akcji"}</definedName>
    <definedName name="prm_dte1">[1]params!$C$2</definedName>
    <definedName name="prm_dte2">[1]params!$C$3</definedName>
    <definedName name="prm_dte4">[1]params!$C$5</definedName>
    <definedName name="prm_eofmonth">[1]params!$C$25</definedName>
    <definedName name="prm_ms">[1]params!$E$2</definedName>
    <definedName name="prm_msk">[1]params!$E$3</definedName>
    <definedName name="Rounding" localSheetId="0">[2]Info!$D$26</definedName>
    <definedName name="Rounding">[3]Info!$D$26</definedName>
    <definedName name="tbl_waluty">[1]params!$B$9:$E$24</definedName>
    <definedName name="wrn.Akcje._.Mątwy." localSheetId="0" hidden="1">{#N/A,#N/A,FALSE,"Nabycie akcji"}</definedName>
    <definedName name="wrn.Akcje._.Mątwy." hidden="1">{#N/A,#N/A,FALSE,"Nabycie akcji"}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0" hidden="1">{#N/A,#N/A,FALSE,"Nabycie akcji"}</definedName>
    <definedName name="xxx" hidden="1">{#N/A,#N/A,FALSE,"Nabycie akcji"}</definedName>
    <definedName name="xxx1" localSheetId="0" hidden="1">{#N/A,#N/A,TRUE,"F-1";#N/A,#N/A,TRUE,"F-2"}</definedName>
    <definedName name="xxx1" hidden="1">{#N/A,#N/A,TRUE,"F-1";#N/A,#N/A,TRUE,"F-2"}</definedName>
    <definedName name="xxx2" localSheetId="0" hidden="1">{#N/A,#N/A,FALSE,"Nabycie akcji"}</definedName>
    <definedName name="xxx2" hidden="1">{#N/A,#N/A,FALSE,"Nabycie akcji"}</definedName>
    <definedName name="xxx3" localSheetId="0" hidden="1">{#N/A,#N/A,TRUE,"F-1";#N/A,#N/A,TRUE,"F-2"}</definedName>
    <definedName name="xxx3" hidden="1">{#N/A,#N/A,TRUE,"F-1";#N/A,#N/A,TRUE,"F-2"}</definedName>
    <definedName name="xxx4" localSheetId="0" hidden="1">{#N/A,#N/A,FALSE,"Nabycie akcji"}</definedName>
    <definedName name="xxx4" hidden="1">{#N/A,#N/A,FALSE,"Nabycie akcji"}</definedName>
    <definedName name="z" localSheetId="0" hidden="1">{#N/A,#N/A,FALSE,"Nabycie akcji"}</definedName>
    <definedName name="z" hidden="1">{#N/A,#N/A,FALSE,"Nabycie akcji"}</definedName>
    <definedName name="ZebraBITemplate" hidden="1">TRUE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 l="1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J16" i="5"/>
  <c r="I16" i="5"/>
  <c r="H16" i="5"/>
  <c r="G16" i="5"/>
  <c r="F16" i="5"/>
  <c r="E16" i="5"/>
  <c r="D16" i="5"/>
  <c r="C16" i="5"/>
  <c r="J15" i="5"/>
  <c r="I15" i="5"/>
  <c r="H15" i="5"/>
  <c r="G15" i="5"/>
  <c r="F15" i="5"/>
  <c r="E15" i="5"/>
  <c r="D15" i="5"/>
  <c r="C15" i="5"/>
  <c r="J14" i="5"/>
  <c r="I14" i="5"/>
  <c r="H14" i="5"/>
  <c r="G14" i="5"/>
  <c r="F14" i="5"/>
  <c r="E14" i="5"/>
  <c r="D14" i="5"/>
  <c r="C14" i="5"/>
  <c r="J13" i="5"/>
  <c r="I13" i="5"/>
  <c r="H13" i="5"/>
  <c r="G13" i="5"/>
  <c r="F13" i="5"/>
  <c r="E13" i="5"/>
  <c r="D13" i="5"/>
  <c r="C13" i="5"/>
  <c r="H10" i="5"/>
  <c r="G10" i="5"/>
  <c r="F10" i="5"/>
  <c r="E10" i="5"/>
  <c r="D10" i="5"/>
  <c r="C10" i="5"/>
  <c r="H8" i="5"/>
  <c r="G8" i="5"/>
  <c r="F8" i="5"/>
  <c r="E8" i="5"/>
  <c r="D8" i="5"/>
  <c r="C8" i="5"/>
  <c r="J6" i="5"/>
  <c r="J5" i="5"/>
  <c r="I5" i="5"/>
  <c r="I6" i="5" s="1"/>
  <c r="H5" i="5"/>
  <c r="G5" i="5"/>
  <c r="F5" i="5"/>
  <c r="F6" i="5" s="1"/>
  <c r="E5" i="5"/>
  <c r="E6" i="5" s="1"/>
  <c r="E9" i="5" s="1"/>
  <c r="D5" i="5"/>
  <c r="C5" i="5"/>
  <c r="J4" i="5"/>
  <c r="I4" i="5"/>
  <c r="H4" i="5"/>
  <c r="G4" i="5"/>
  <c r="F4" i="5"/>
  <c r="E4" i="5"/>
  <c r="D4" i="5"/>
  <c r="C4" i="5"/>
  <c r="F9" i="5" l="1"/>
  <c r="J18" i="5"/>
  <c r="C6" i="5"/>
  <c r="C9" i="5" s="1"/>
  <c r="G6" i="5"/>
  <c r="G9" i="5" s="1"/>
  <c r="J8" i="5"/>
  <c r="J9" i="5" s="1"/>
  <c r="H9" i="5"/>
  <c r="D6" i="5"/>
  <c r="D9" i="5" s="1"/>
  <c r="H6" i="5"/>
  <c r="J10" i="5"/>
</calcChain>
</file>

<file path=xl/sharedStrings.xml><?xml version="1.0" encoding="utf-8"?>
<sst xmlns="http://schemas.openxmlformats.org/spreadsheetml/2006/main" count="222" uniqueCount="164">
  <si>
    <t>01.2018-09.2018</t>
  </si>
  <si>
    <t>07.2018-09.2018</t>
  </si>
  <si>
    <t>01.2017-09.2017</t>
  </si>
  <si>
    <t>07.2017-09.2017</t>
  </si>
  <si>
    <t/>
  </si>
  <si>
    <t>Przychody ze sprzedaży</t>
  </si>
  <si>
    <t>Koszt własny sprzedaży</t>
  </si>
  <si>
    <t>Zysk brutto ze sprzedaży</t>
  </si>
  <si>
    <t>Koszty funkcjonowania sklepów</t>
  </si>
  <si>
    <t>Pozostałe koszty sprzedaży</t>
  </si>
  <si>
    <t>Koszty ogólnego zarządu</t>
  </si>
  <si>
    <t>Pozostałe koszty i przychody operacyjne</t>
  </si>
  <si>
    <t>Zysk na działalności operacyjnej</t>
  </si>
  <si>
    <t xml:space="preserve">Przychody finansowe </t>
  </si>
  <si>
    <t>Koszty finansowe</t>
  </si>
  <si>
    <t>Zysk przed opodatkowaniem</t>
  </si>
  <si>
    <t xml:space="preserve">Podatek dochodowy </t>
  </si>
  <si>
    <t>ZYSK NETTO</t>
  </si>
  <si>
    <t>Przypisany akcjonariuszom jednostki dominującej</t>
  </si>
  <si>
    <t>Przypisany udziałom niekontrolującym</t>
  </si>
  <si>
    <t>Pozostałe dochody całkowite</t>
  </si>
  <si>
    <t>Podlegające przeklasyfikowaniu do wyniku - różnice kursowe z przeliczenia sprawozdań jednostek zagranicznych</t>
  </si>
  <si>
    <t>Niepodlegające przeklasyfikowaniu do wyniku - pozostałe</t>
  </si>
  <si>
    <t>Razem pozostałe całkowite dochody netto</t>
  </si>
  <si>
    <t xml:space="preserve">ŁĄCZNE CAŁKOWITE DOCHODY </t>
  </si>
  <si>
    <t>Przypisane akcjonariuszom jednostki dominującej</t>
  </si>
  <si>
    <t>Średnia ważona liczba akcji zwykłych (mln szt.)</t>
  </si>
  <si>
    <t>Zysk na akcję podstawowy (w PLN)</t>
  </si>
  <si>
    <t>Zysk na akcję rozwodniony (w PLN)</t>
  </si>
  <si>
    <t>30.09.2018</t>
  </si>
  <si>
    <t>31.12.2017</t>
  </si>
  <si>
    <t>Wartości niematerialne</t>
  </si>
  <si>
    <t>Wartość firmy</t>
  </si>
  <si>
    <t>Rzeczowe aktywa trwałe - inwestycje w sklepach</t>
  </si>
  <si>
    <t>Rzeczowe aktywa trwałe - fabryka i dystrybucja</t>
  </si>
  <si>
    <t>Rzeczowe aktywa trwałe - pozostałe</t>
  </si>
  <si>
    <t>Prawo do użytkowania aktywa</t>
  </si>
  <si>
    <t>Aktywa z tytułu podatku odroczonego</t>
  </si>
  <si>
    <t>Udzielone pożyczki</t>
  </si>
  <si>
    <t>Należności długoterminowe</t>
  </si>
  <si>
    <t>Aktywa trwałe</t>
  </si>
  <si>
    <t>Zapasy</t>
  </si>
  <si>
    <t>Należności od odbiorców</t>
  </si>
  <si>
    <t>Należności z tytułu podatku dochodowego</t>
  </si>
  <si>
    <t>Pozostałe należności</t>
  </si>
  <si>
    <t>Środki pieniężne i ich ekwiwalenty</t>
  </si>
  <si>
    <t>Pochodne instrumenty finansowe</t>
  </si>
  <si>
    <t>Aktywa obrotowe</t>
  </si>
  <si>
    <t>AKTYWA RAZEM</t>
  </si>
  <si>
    <t>Zobowiązania z tytułu zadłużenia</t>
  </si>
  <si>
    <t>Zobowiązania z tytułu odroczonego podatku dochodowego</t>
  </si>
  <si>
    <t>Rezerwy</t>
  </si>
  <si>
    <t>Otrzymane dotacje</t>
  </si>
  <si>
    <t>Zobowiązania z tytułu obowiązku wykupu udziałów niekontrolujących</t>
  </si>
  <si>
    <t>Zobowiązania z tytułu leasingu</t>
  </si>
  <si>
    <t>Zobowiązania długoterminowe</t>
  </si>
  <si>
    <t>Zobowiązania wobec dostawców</t>
  </si>
  <si>
    <t>Pozostałe zobowiązania</t>
  </si>
  <si>
    <t>Zobowiązania z tytułu podatku dochodowego</t>
  </si>
  <si>
    <t>Zobowiązania krótkoterminowe</t>
  </si>
  <si>
    <t>ZOBOWIĄZANIA RAZEM</t>
  </si>
  <si>
    <t>AKTYWA NETTO</t>
  </si>
  <si>
    <t>Kapitał własny</t>
  </si>
  <si>
    <t>Kapitał akcyjny</t>
  </si>
  <si>
    <t>Kapitał zapasowy</t>
  </si>
  <si>
    <t>Różnice kursowe z przeliczenia sprawozdań jednostek zagranicznych</t>
  </si>
  <si>
    <t>Wycena aktuarialna świadczeń pracowniczych</t>
  </si>
  <si>
    <t>Zyski zatrzymane</t>
  </si>
  <si>
    <t>Kapitał włąsny przypadający akcjonariuszom jednostki dominującej</t>
  </si>
  <si>
    <t>Udziały niekontrolujące</t>
  </si>
  <si>
    <t>RAZEM KAPITAŁY WŁASNE</t>
  </si>
  <si>
    <t>Amortyzacja</t>
  </si>
  <si>
    <t>(Zysk) Strata na działalności inwestycyjnej</t>
  </si>
  <si>
    <t>Koszty finansowania zewnętrznego</t>
  </si>
  <si>
    <t>Pozostałe korekty zysku przed opodatkowaniem</t>
  </si>
  <si>
    <t>Podatek dochodowy zapłacony</t>
  </si>
  <si>
    <t>Zyski (straty) udziałów niekontrolujących</t>
  </si>
  <si>
    <t>Przepływy pieniężne przed zmianami w kapitale obrotowym</t>
  </si>
  <si>
    <t xml:space="preserve">Zmiany w kapitale obrotowym </t>
  </si>
  <si>
    <t>Zmiana stanu zapasów i odpisów aktualizujących zapasy</t>
  </si>
  <si>
    <t>Zmiana stanu należności</t>
  </si>
  <si>
    <t>Zmiana stanu zobowiązań krótkoterminowych, z wyjątkiem pożyczek i kredytów</t>
  </si>
  <si>
    <t>Przepływy pieniężne netto z działalności operacyjnej</t>
  </si>
  <si>
    <t>Wpływy ze sprzedaży rzeczowych aktywów trwałych</t>
  </si>
  <si>
    <t>Spłaty pożyczek udzielonych i odsetek</t>
  </si>
  <si>
    <t>Nabycie wartości niematerialnych i rzeczowych aktywów trwałych</t>
  </si>
  <si>
    <t>Pożyczki udzielone</t>
  </si>
  <si>
    <t>Wydatki na podwyższenie kapitału w jednostkach zależnych</t>
  </si>
  <si>
    <t>Nabycie inwestycji w eobuwie S.A.</t>
  </si>
  <si>
    <t>Przepływy pieniężne netto z działalności inwestycyjnej</t>
  </si>
  <si>
    <t>Wpływy z tytułu zaciągnięcia kredytów i pożyczek</t>
  </si>
  <si>
    <t>Emisja obligacji</t>
  </si>
  <si>
    <t>Dywidendy i inne wypłaty na rzecz właścicieli</t>
  </si>
  <si>
    <t>Spłaty kredytów i pożyczek</t>
  </si>
  <si>
    <t>Płatności z tytułu leasingu</t>
  </si>
  <si>
    <t>Odsetki zapłacone</t>
  </si>
  <si>
    <t>Wpływy netto z emisji akcji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</si>
  <si>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</si>
  <si>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</si>
  <si>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</si>
  <si>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Zmiana z tytułu różnic kursowych z wyceny środków pieniężnych i ich ekwiwalentów</t>
  </si>
  <si>
    <t>Środki pieniężne i ich ekwiwalenty na początek okresu</t>
  </si>
  <si>
    <t>Środki pieniężne i ich ekwiwalenty na koniec okresu</t>
  </si>
  <si>
    <t>KAPITAŁ AKCYJNY</t>
  </si>
  <si>
    <t>KAPITAŁ ZAPASOWY ZE SPRZEDAŻY AKCJI POWYŻEJ ICH WARTOŚCI NOMINALNEJ</t>
  </si>
  <si>
    <t>ZYSKI ZATRZYMANE</t>
  </si>
  <si>
    <t>RÓŻNICE KURSOWE Z PRZELICZENIA JEDNOSTEK ZAGRANICZNYCH</t>
  </si>
  <si>
    <t>RAZEM KAPITAŁ WŁASNY</t>
  </si>
  <si>
    <t>przypadający akcjonariuszom jednostki dominującej</t>
  </si>
  <si>
    <t>Stan na dzień 01.01.2017</t>
  </si>
  <si>
    <t>Zysk netto za okres</t>
  </si>
  <si>
    <t>Zysk alokowany do udziałów niekotrolujących</t>
  </si>
  <si>
    <t>Różnice kursowe z przeliczenia</t>
  </si>
  <si>
    <t xml:space="preserve">Całkowite dochody razem </t>
  </si>
  <si>
    <t>Wypłata dywidendy</t>
  </si>
  <si>
    <t>Wycena programu opcji pracowniczych</t>
  </si>
  <si>
    <t>Emisja akcji</t>
  </si>
  <si>
    <t>Transakcje z właścicielami razem</t>
  </si>
  <si>
    <t>Zobowiązanie do nabycia opcji eobuwie.pl S.A.</t>
  </si>
  <si>
    <t>Stan na dzień 31.12.2017 (01.01.2018)</t>
  </si>
  <si>
    <t>Nabycie udziałów</t>
  </si>
  <si>
    <t>Stan na dzień 30.09.2018 (01.10.2018)</t>
  </si>
  <si>
    <t>Łączne przychody ze sprzedaży</t>
  </si>
  <si>
    <t>Przychody ze sprzedaży do innych segmentów</t>
  </si>
  <si>
    <t>Przychody ze sprzedaży od klientów zewnętrznych</t>
  </si>
  <si>
    <t>Marża brutto (zysk brutto ze sprzedaży/przychody ze sprzedaży do klientów zewnętrznych)</t>
  </si>
  <si>
    <t>nd</t>
  </si>
  <si>
    <t>ZYSK SEGMENTU</t>
  </si>
  <si>
    <t>Aktywa segmentów:</t>
  </si>
  <si>
    <t>Aktywa trwałe, z wyłączeniem aktywa z tyt. podatku odroczonego</t>
  </si>
  <si>
    <t>Aktywa z tyt. podatku odroczonego</t>
  </si>
  <si>
    <t>Nakłady na rzeczowe aktywa trwałe i wartości niematerialne</t>
  </si>
  <si>
    <t>Istotne przychody/koszty:</t>
  </si>
  <si>
    <t xml:space="preserve">Odpis z tytułu utraty wartości rzeczowych aktywów trwałych i wartości niematerialnych </t>
  </si>
  <si>
    <t>PRZYCHODY ZE SPRZEDAŻY</t>
  </si>
  <si>
    <t>AKTYWA TRWAŁE (Z WYŁĄCZENIEM INSTRUMENTÓW FINANSOWYCH I PODATKU ODROCZONEGO)</t>
  </si>
  <si>
    <t>Polska</t>
  </si>
  <si>
    <t>Czechy</t>
  </si>
  <si>
    <t>Węgry</t>
  </si>
  <si>
    <t>Niemcy</t>
  </si>
  <si>
    <t>Słowacja</t>
  </si>
  <si>
    <t>Austria</t>
  </si>
  <si>
    <t>Rumunia</t>
  </si>
  <si>
    <t>-</t>
  </si>
  <si>
    <t>Szwajcaria</t>
  </si>
  <si>
    <t>Chorwacja</t>
  </si>
  <si>
    <t>Słowenia</t>
  </si>
  <si>
    <t>Pozostałe</t>
  </si>
  <si>
    <t>e - commerce</t>
  </si>
  <si>
    <t>Razem</t>
  </si>
  <si>
    <t>Podatek odroczony</t>
  </si>
  <si>
    <t>Instrumenty finansowe</t>
  </si>
  <si>
    <t>Razem aktywa</t>
  </si>
  <si>
    <t>DZIAŁALNOŚĆ DYSTRYBUCYJNA</t>
  </si>
  <si>
    <t>DZIAŁALNOŚĆ PRODUKCYJNA</t>
  </si>
  <si>
    <t>RAZEM DANE SEGMENTÓW ZAGREGOWANE</t>
  </si>
  <si>
    <t>DETAL</t>
  </si>
  <si>
    <t>E-COMMERCE</t>
  </si>
  <si>
    <t>HURT</t>
  </si>
  <si>
    <t>POLSKA</t>
  </si>
  <si>
    <t>UE – EUROPA ŚR -WSCH</t>
  </si>
  <si>
    <t>UE – EUROPA ZACH</t>
  </si>
  <si>
    <t>POZOSTAŁE KRAJE</t>
  </si>
  <si>
    <t>01.2017-03.2017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</si>
</sst>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#,##0.0_);_(\(#,##0.0\);_(&quot;-&quot;??_);_(@_)"/>
    <numFmt numFmtId="165" formatCode="_(#,##0.00_);_(\(#,##0.00\);_(&quot;-&quot;??_);_(@_)"/>
    <numFmt numFmtId="166" formatCode="#,##0.0;\(#,##0.0\);0.0"/>
    <numFmt numFmtId="167" formatCode="#,##0.0"/>
    <numFmt numFmtId="168" formatCode="0.0%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i/>
      <sz val="7.5"/>
      <color rgb="FF868686"/>
      <name val="Myriad Pro SemiCondensed"/>
      <charset val="238"/>
    </font>
    <font>
      <b/>
      <sz val="7.5"/>
      <color rgb="FFCF621C"/>
      <name val="Myriad Pro SemiCondensed"/>
      <charset val="238"/>
    </font>
    <font>
      <sz val="7.5"/>
      <color theme="1"/>
      <name val="Myriad Pro SemiCondensed"/>
      <charset val="238"/>
    </font>
    <font>
      <sz val="7.5"/>
      <color rgb="FFCA4F1C"/>
      <name val="Myriad Pro SemiCondensed"/>
      <charset val="238"/>
    </font>
    <font>
      <sz val="7.5"/>
      <color theme="0" tint="-0.49992370372631001"/>
      <name val="Myriad Pro SemiCondensed"/>
      <charset val="238"/>
    </font>
    <font>
      <sz val="7.5"/>
      <color rgb="FFCF621C"/>
      <name val="Myriad Pro SemiCondensed"/>
      <charset val="238"/>
    </font>
    <font>
      <sz val="7.5"/>
      <color rgb="FFF15923"/>
      <name val="Myriad Pro SemiCondensed"/>
      <charset val="238"/>
    </font>
    <font>
      <sz val="10"/>
      <color theme="1"/>
      <name val="Arial"/>
      <family val="2"/>
      <charset val="238"/>
    </font>
    <font>
      <sz val="6.5"/>
      <color rgb="FF868686"/>
      <name val="Times New Roman"/>
      <family val="1"/>
      <charset val="238"/>
    </font>
    <font>
      <sz val="7.5"/>
      <color rgb="FF868686"/>
      <name val="Times New Roman"/>
      <family val="1"/>
      <charset val="238"/>
    </font>
    <font>
      <b/>
      <sz val="7.5"/>
      <color rgb="FFCF621C"/>
      <name val="Times New Roman"/>
      <family val="1"/>
      <charset val="238"/>
    </font>
    <font>
      <sz val="6"/>
      <color rgb="FF868686"/>
      <name val="Times New Roman"/>
      <family val="1"/>
      <charset val="238"/>
    </font>
    <font>
      <sz val="7"/>
      <color rgb="FF868686"/>
      <name val="Times New Roman"/>
      <family val="1"/>
      <charset val="238"/>
    </font>
    <font>
      <b/>
      <sz val="7"/>
      <color rgb="FFCF621C"/>
      <name val="Times New Roman"/>
      <family val="1"/>
      <charset val="238"/>
    </font>
    <font>
      <b/>
      <i/>
      <sz val="7"/>
      <color rgb="FFCF621C"/>
      <name val="Times New Roman"/>
      <family val="1"/>
      <charset val="238"/>
    </font>
    <font>
      <i/>
      <sz val="7"/>
      <color rgb="FF868686"/>
      <name val="Times New Roman"/>
      <family val="1"/>
      <charset val="238"/>
    </font>
    <font>
      <sz val="7"/>
      <color rgb="FF868686"/>
      <name val="Myriad Pro SemiCondensed"/>
      <charset val="238"/>
    </font>
    <font>
      <b/>
      <sz val="7"/>
      <color rgb="FF868686"/>
      <name val="Myriad Pro SemiCondensed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/>
      <bottom style="thin">
        <color rgb="FF58585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585858"/>
      </top>
      <bottom style="thin">
        <color indexed="64"/>
      </bottom>
      <diagonal/>
    </border>
    <border>
      <left/>
      <right/>
      <top/>
      <bottom style="thick">
        <color rgb="FFCF621C"/>
      </bottom>
      <diagonal/>
    </border>
    <border>
      <left/>
      <right/>
      <top style="thick">
        <color rgb="FFCF621C"/>
      </top>
      <bottom style="medium">
        <color rgb="FF585858"/>
      </bottom>
      <diagonal/>
    </border>
    <border>
      <left/>
      <right/>
      <top/>
      <bottom style="medium">
        <color rgb="FF585858"/>
      </bottom>
      <diagonal/>
    </border>
    <border>
      <left/>
      <right/>
      <top style="medium">
        <color rgb="FF585858"/>
      </top>
      <bottom/>
      <diagonal/>
    </border>
    <border>
      <left/>
      <right/>
      <top style="medium">
        <color rgb="FF585858"/>
      </top>
      <bottom style="medium">
        <color rgb="FF585858"/>
      </bottom>
      <diagonal/>
    </border>
    <border>
      <left/>
      <right/>
      <top style="medium">
        <color rgb="FF585858"/>
      </top>
      <bottom style="thick">
        <color rgb="FFCF621C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585858"/>
      </top>
      <bottom/>
      <diagonal/>
    </border>
    <border>
      <left/>
      <right/>
      <top style="thin">
        <color rgb="FF585858"/>
      </top>
      <bottom style="thin">
        <color rgb="FF58585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vertical="center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2" fillId="0" borderId="0" xfId="1" applyFont="1"/>
    <xf numFmtId="0" fontId="2" fillId="0" borderId="0" xfId="1" applyFont="1" applyFill="1"/>
    <xf numFmtId="0" fontId="2" fillId="0" borderId="0" xfId="1" applyFont="1" applyAlignment="1">
      <alignment horizontal="left" vertical="center"/>
    </xf>
    <xf numFmtId="0" fontId="5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164" fontId="3" fillId="2" borderId="2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0" fontId="5" fillId="0" borderId="2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0" fontId="5" fillId="0" borderId="0" xfId="1" applyFont="1" applyAlignment="1">
      <alignment horizontal="left" vertical="center"/>
    </xf>
    <xf numFmtId="164" fontId="3" fillId="0" borderId="3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164" fontId="3" fillId="0" borderId="0" xfId="1" applyNumberFormat="1" applyFont="1" applyBorder="1" applyAlignment="1">
      <alignment horizontal="right" vertical="center" wrapText="1"/>
    </xf>
    <xf numFmtId="165" fontId="3" fillId="2" borderId="0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3" fillId="2" borderId="3" xfId="1" applyNumberFormat="1" applyFont="1" applyFill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>
      <alignment horizontal="right" vertical="center" wrapText="1"/>
    </xf>
    <xf numFmtId="0" fontId="6" fillId="0" borderId="2" xfId="1" applyFont="1" applyBorder="1"/>
    <xf numFmtId="0" fontId="7" fillId="0" borderId="0" xfId="1" applyFont="1"/>
    <xf numFmtId="0" fontId="8" fillId="0" borderId="0" xfId="1" applyFont="1" applyFill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Border="1" applyAlignment="1">
      <alignment horizontal="right" vertical="center" wrapText="1"/>
    </xf>
    <xf numFmtId="0" fontId="9" fillId="0" borderId="2" xfId="1" applyFont="1" applyBorder="1"/>
    <xf numFmtId="0" fontId="10" fillId="0" borderId="2" xfId="1" applyFont="1" applyBorder="1"/>
    <xf numFmtId="0" fontId="6" fillId="0" borderId="0" xfId="1" applyFont="1"/>
    <xf numFmtId="164" fontId="2" fillId="2" borderId="0" xfId="1" applyNumberFormat="1" applyFont="1" applyFill="1" applyBorder="1" applyAlignment="1">
      <alignment wrapText="1"/>
    </xf>
    <xf numFmtId="164" fontId="2" fillId="0" borderId="0" xfId="1" applyNumberFormat="1" applyFont="1" applyFill="1" applyAlignment="1">
      <alignment wrapText="1"/>
    </xf>
    <xf numFmtId="0" fontId="3" fillId="0" borderId="0" xfId="1" applyFont="1" applyFill="1" applyAlignment="1">
      <alignment horizontal="left" vertical="center" wrapText="1"/>
    </xf>
    <xf numFmtId="0" fontId="11" fillId="0" borderId="0" xfId="0" applyFont="1"/>
    <xf numFmtId="166" fontId="11" fillId="0" borderId="0" xfId="0" applyNumberFormat="1" applyFont="1"/>
    <xf numFmtId="0" fontId="5" fillId="0" borderId="0" xfId="1" applyFont="1"/>
    <xf numFmtId="0" fontId="2" fillId="0" borderId="0" xfId="1" applyFont="1" applyAlignment="1">
      <alignment wrapText="1"/>
    </xf>
    <xf numFmtId="0" fontId="2" fillId="0" borderId="2" xfId="1" applyFont="1" applyBorder="1" applyAlignment="1">
      <alignment wrapText="1"/>
    </xf>
    <xf numFmtId="164" fontId="2" fillId="2" borderId="2" xfId="1" applyNumberFormat="1" applyFont="1" applyFill="1" applyBorder="1" applyAlignment="1">
      <alignment horizontal="right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164" fontId="2" fillId="2" borderId="3" xfId="1" applyNumberFormat="1" applyFont="1" applyFill="1" applyBorder="1" applyAlignment="1">
      <alignment horizontal="right" vertical="center" wrapText="1"/>
    </xf>
    <xf numFmtId="164" fontId="2" fillId="0" borderId="3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wrapText="1"/>
    </xf>
    <xf numFmtId="164" fontId="2" fillId="2" borderId="4" xfId="1" applyNumberFormat="1" applyFont="1" applyFill="1" applyBorder="1" applyAlignment="1">
      <alignment wrapText="1"/>
    </xf>
    <xf numFmtId="164" fontId="2" fillId="2" borderId="2" xfId="1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166" fontId="13" fillId="0" borderId="7" xfId="0" applyNumberFormat="1" applyFont="1" applyBorder="1" applyAlignment="1">
      <alignment horizontal="right" vertical="center" wrapText="1"/>
    </xf>
    <xf numFmtId="0" fontId="12" fillId="2" borderId="9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justify" vertical="center" wrapText="1"/>
    </xf>
    <xf numFmtId="166" fontId="16" fillId="2" borderId="0" xfId="0" applyNumberFormat="1" applyFont="1" applyFill="1" applyAlignment="1">
      <alignment horizontal="right" vertical="center" wrapText="1"/>
    </xf>
    <xf numFmtId="166" fontId="16" fillId="2" borderId="7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2" borderId="7" xfId="0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164" fontId="20" fillId="2" borderId="2" xfId="1" applyNumberFormat="1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166" fontId="16" fillId="0" borderId="0" xfId="0" applyNumberFormat="1" applyFont="1" applyAlignment="1">
      <alignment horizontal="right" vertical="center" wrapText="1"/>
    </xf>
    <xf numFmtId="166" fontId="16" fillId="0" borderId="7" xfId="0" applyNumberFormat="1" applyFont="1" applyBorder="1" applyAlignment="1">
      <alignment horizontal="right" vertical="center" wrapText="1"/>
    </xf>
    <xf numFmtId="166" fontId="11" fillId="0" borderId="0" xfId="0" applyNumberFormat="1" applyFont="1" applyAlignment="1">
      <alignment vertical="center" wrapText="1"/>
    </xf>
    <xf numFmtId="10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right" vertical="center" wrapText="1"/>
    </xf>
    <xf numFmtId="0" fontId="2" fillId="0" borderId="12" xfId="0" applyFont="1" applyBorder="1"/>
    <xf numFmtId="0" fontId="2" fillId="0" borderId="5" xfId="0" applyFont="1" applyFill="1" applyBorder="1"/>
    <xf numFmtId="0" fontId="21" fillId="2" borderId="5" xfId="0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167" fontId="2" fillId="2" borderId="0" xfId="0" applyNumberFormat="1" applyFont="1" applyFill="1"/>
    <xf numFmtId="167" fontId="2" fillId="0" borderId="0" xfId="0" applyNumberFormat="1" applyFont="1" applyFill="1"/>
    <xf numFmtId="167" fontId="2" fillId="0" borderId="0" xfId="0" applyNumberFormat="1" applyFont="1" applyFill="1" applyAlignment="1">
      <alignment horizontal="right"/>
    </xf>
    <xf numFmtId="167" fontId="2" fillId="2" borderId="0" xfId="0" applyNumberFormat="1" applyFont="1" applyFill="1" applyBorder="1" applyAlignment="1">
      <alignment horizontal="right" vertical="center" wrapText="1"/>
    </xf>
    <xf numFmtId="0" fontId="9" fillId="0" borderId="2" xfId="0" applyFont="1" applyBorder="1"/>
    <xf numFmtId="167" fontId="2" fillId="2" borderId="2" xfId="0" applyNumberFormat="1" applyFont="1" applyFill="1" applyBorder="1"/>
    <xf numFmtId="167" fontId="2" fillId="0" borderId="2" xfId="0" applyNumberFormat="1" applyFont="1" applyFill="1" applyBorder="1"/>
    <xf numFmtId="0" fontId="2" fillId="2" borderId="0" xfId="0" applyFont="1" applyFill="1"/>
    <xf numFmtId="167" fontId="2" fillId="2" borderId="0" xfId="0" applyNumberFormat="1" applyFont="1" applyFill="1" applyAlignment="1">
      <alignment horizontal="right"/>
    </xf>
    <xf numFmtId="0" fontId="2" fillId="2" borderId="2" xfId="0" applyFont="1" applyFill="1" applyBorder="1"/>
    <xf numFmtId="168" fontId="19" fillId="2" borderId="0" xfId="0" applyNumberFormat="1" applyFont="1" applyFill="1" applyAlignment="1">
      <alignment horizontal="right" vertical="center" wrapText="1"/>
    </xf>
    <xf numFmtId="0" fontId="1" fillId="3" borderId="14" xfId="3" applyFill="1" applyBorder="1"/>
    <xf numFmtId="0" fontId="1" fillId="3" borderId="15" xfId="3" applyFill="1" applyBorder="1"/>
    <xf numFmtId="0" fontId="1" fillId="3" borderId="16" xfId="3" applyFill="1" applyBorder="1"/>
    <xf numFmtId="0" fontId="1" fillId="3" borderId="0" xfId="3" applyFill="1"/>
    <xf numFmtId="0" fontId="1" fillId="0" borderId="0" xfId="3"/>
    <xf numFmtId="0" fontId="1" fillId="3" borderId="17" xfId="3" applyFill="1" applyBorder="1"/>
    <xf numFmtId="0" fontId="1" fillId="3" borderId="0" xfId="3" applyFill="1" applyBorder="1"/>
    <xf numFmtId="0" fontId="1" fillId="3" borderId="18" xfId="3" applyFill="1" applyBorder="1"/>
    <xf numFmtId="0" fontId="1" fillId="3" borderId="19" xfId="3" applyFill="1" applyBorder="1"/>
    <xf numFmtId="0" fontId="1" fillId="3" borderId="11" xfId="3" applyFill="1" applyBorder="1"/>
    <xf numFmtId="0" fontId="1" fillId="3" borderId="20" xfId="3" applyFill="1" applyBorder="1"/>
    <xf numFmtId="0" fontId="12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</cellXfs>
  <cellStyles count="4">
    <cellStyle name="Normal 2 4" xfId="1"/>
    <cellStyle name="Normalny" xfId="0" builtinId="0"/>
    <cellStyle name="Normalny 2" xfId="3"/>
    <cellStyle name="Percent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.png"/><Relationship Id="rId25" Type="http://schemas.openxmlformats.org/officeDocument/2006/relationships/image" Target="../../ppt/media/image18.svg"/><Relationship Id="rId1" Type="http://schemas.openxmlformats.org/officeDocument/2006/relationships/image" Target="../media/image1.png"/><Relationship Id="rId27" Type="http://schemas.openxmlformats.org/officeDocument/2006/relationships/image" Target="../../ppt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/>
        <xdr:cNvSpPr txBox="1"/>
      </xdr:nvSpPr>
      <xdr:spPr>
        <a:xfrm>
          <a:off x="670560" y="586740"/>
          <a:ext cx="595884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Grupa Kapitałowa CCC S.A.  </a:t>
          </a:r>
          <a:b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l-PL" sz="1400" b="0">
              <a:latin typeface="Arial" panose="020B0604020202020204" pitchFamily="34" charset="0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Arial" panose="020B0604020202020204" pitchFamily="34" charset="0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400">
              <a:solidFill>
                <a:srgbClr val="FF0000"/>
              </a:solidFill>
              <a:effectLst/>
            </a:rPr>
            <a:t>Dane liczbowe w pliku obejmują działalność zaniechaną.</a:t>
          </a: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19</xdr:row>
      <xdr:rowOff>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/>
        <xdr:cNvSpPr txBox="1"/>
      </xdr:nvSpPr>
      <xdr:spPr>
        <a:xfrm>
          <a:off x="662940" y="3474720"/>
          <a:ext cx="595122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ARKUSZ ZOSTAŁ PRZYGOTOWANY TYLKO W CELACH INFORMACYJNYCH. OFICJALNYM ŹRÓDŁEM DANYCH FINANSOWYCH SĄ RAPORTY OKRESOWE CCC S.A.</a:t>
          </a:r>
        </a:p>
        <a:p>
          <a:endParaRPr lang="pl-PL" sz="1000"/>
        </a:p>
        <a:p>
          <a:r>
            <a:rPr lang="en-GB" sz="1000"/>
            <a:t>Dane przygotowane na podstawie Skonsolidowanych Sprawozdań Finansowych Grupy Kapitałowej </a:t>
          </a:r>
          <a:r>
            <a:rPr lang="pl-PL" sz="1000"/>
            <a:t>CCC </a:t>
          </a:r>
          <a:r>
            <a:rPr lang="en-GB" sz="1000"/>
            <a:t>S.A. zawartych w raportach okresowych Grupy </a:t>
          </a:r>
          <a:r>
            <a:rPr lang="pl-PL" sz="1000"/>
            <a:t>CCC</a:t>
          </a:r>
          <a:r>
            <a:rPr lang="en-GB" sz="1000"/>
            <a:t>.</a:t>
          </a:r>
          <a:endParaRPr lang="pl-PL" sz="1000"/>
        </a:p>
        <a:p>
          <a:r>
            <a:rPr lang="en-GB" sz="1000"/>
            <a:t> </a:t>
          </a:r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01889336-9ED1-4FDC-AC4B-4D673EA3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5"/>
            </a:ext>
          </a:extLst>
        </a:blip>
        <a:stretch>
          <a:fillRect/>
        </a:stretch>
      </xdr:blipFill>
      <xdr:spPr>
        <a:xfrm>
          <a:off x="5867400" y="15240"/>
          <a:ext cx="144709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0599C3DD-E2DB-41EA-ABE2-CADB4C4C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7"/>
            </a:ext>
          </a:extLst>
        </a:blip>
        <a:stretch>
          <a:fillRect/>
        </a:stretch>
      </xdr:blipFill>
      <xdr:spPr>
        <a:xfrm>
          <a:off x="6156960" y="53340"/>
          <a:ext cx="96584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y/meldunki%20sprzeda&#380;y/2017/06%20czerwiec/meldunek%201-30%20czerwiec%202017_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iegowosc_SF\2Q2017\2017-06-30\konsola%202q2017%20v1%20&#8212;%20kopia2\eConso_MS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Q2017/2017-06-30/konsola%202q2017%20v1%20&#8212;%20kopia2/eConso_MS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18/3Q2018/9-2018/konsola%209-2018%20v3/eConso_MSR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 refreshError="1"/>
      <sheetData sheetId="1" refreshError="1">
        <row r="26">
          <cell r="D26">
            <v>1000000</v>
          </cell>
        </row>
        <row r="27">
          <cell r="D2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Used_sheets"/>
      <sheetName val="Parameters"/>
      <sheetName val="Adjustments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2str"/>
      <sheetName val="FWT_Wynik_ze_sprzedazy"/>
      <sheetName val="FWT_Wynik_segmentow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Spraw_Zarzadu"/>
      <sheetName val="FWT_Wybrane_BS_PL"/>
      <sheetName val="FWT_Wybrane_CF_Oper"/>
      <sheetName val="FWT_PL"/>
      <sheetName val="FWT_PLQ23"/>
      <sheetName val="Dictionary"/>
      <sheetName val="FWT_BS"/>
      <sheetName val="FWT_CF"/>
      <sheetName val="FWT_EC"/>
      <sheetName val="FWT_Konsolidacja"/>
      <sheetName val="FWT_Segmenty"/>
      <sheetName val="FWT_KR"/>
      <sheetName val="FWT_Pozost_p_k_oper"/>
      <sheetName val="FWT_Rezerwy"/>
      <sheetName val="FWT_Podatek_odroczony(1)"/>
      <sheetName val="FWT_Naleznosci"/>
      <sheetName val="FWT_Zapasy (2)"/>
      <sheetName val="FWT_Rzecz_aktywa_trwale"/>
      <sheetName val="FWT_Sprzedaz_str"/>
      <sheetName val="FWT_Wynik_ze_sprzedazy_segm"/>
      <sheetName val="FWT_KFS_Wynik_poz_dzial"/>
      <sheetName val="FWT_Skorygowany_zysk"/>
      <sheetName val="FWT_Akcjonariusze"/>
      <sheetName val="FWT_Akcje_Zarz_RN"/>
      <sheetName val="FWT_Leasing"/>
      <sheetName val="FWT_Standardy_rachunkowosci"/>
      <sheetName val="FWT_Podatek_dochodowy"/>
      <sheetName val="FWT_Stawki_pod_i_uzg_obciazenia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WNiP"/>
      <sheetName val="FWT_Srodki_pieniezne"/>
      <sheetName val="FWT_Zobowiazania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BS"/>
      <sheetName val="PL"/>
      <sheetName val="EC"/>
      <sheetName val="CF"/>
      <sheetName val="PLQ23"/>
      <sheetName val="EC_Conso"/>
      <sheetName val="Segmenty"/>
      <sheetName val="CF_check"/>
      <sheetName val="Koszty_rodzajowe"/>
      <sheetName val="KR_Conso"/>
      <sheetName val="Dodatkowe_info_CF"/>
      <sheetName val="Leasing_operacyjny"/>
      <sheetName val="PPKO"/>
      <sheetName val="P_K_finansowe"/>
      <sheetName val="Uzg_obciazenia"/>
      <sheetName val="Podatek_dochodowy_A"/>
      <sheetName val="Rezerwy"/>
      <sheetName val="Rezerwy_Conso"/>
      <sheetName val="Podatek_odroczony"/>
      <sheetName val="Deftax_Conso"/>
      <sheetName val="Zapasy"/>
      <sheetName val="Naleznosci_od_odbiorcow_i_inne"/>
      <sheetName val="Staw_pod_kraje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ST"/>
      <sheetName val="ST_Conso"/>
      <sheetName val="WNiP"/>
      <sheetName val="WNiP_Conso"/>
      <sheetName val="Zobowiazania_wobec_dost_i_inne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Srodki_pieniezn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495">
          <cell r="B3495" t="str">
            <v>TOTAL EQUITY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C10">
            <v>1412251929.5400002</v>
          </cell>
          <cell r="D10">
            <v>660054056.89085758</v>
          </cell>
          <cell r="E10">
            <v>395081508.23438996</v>
          </cell>
          <cell r="F10">
            <v>75488922.302671</v>
          </cell>
          <cell r="G10">
            <v>649773058.78864706</v>
          </cell>
          <cell r="H10">
            <v>1685643383.8598108</v>
          </cell>
          <cell r="I10">
            <v>180744500.13999999</v>
          </cell>
          <cell r="J10">
            <v>5059037359.7563772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-1604576712.0799999</v>
          </cell>
          <cell r="I11">
            <v>-180305838.97000003</v>
          </cell>
          <cell r="J11">
            <v>-1784882551.05</v>
          </cell>
        </row>
        <row r="13">
          <cell r="C13">
            <v>709420879.99715519</v>
          </cell>
          <cell r="D13">
            <v>370467543.39626378</v>
          </cell>
          <cell r="E13">
            <v>232338728.47266829</v>
          </cell>
          <cell r="F13">
            <v>40353836.283652842</v>
          </cell>
          <cell r="G13">
            <v>265864132.99873078</v>
          </cell>
          <cell r="H13">
            <v>25452165.925360568</v>
          </cell>
        </row>
        <row r="15">
          <cell r="C15">
            <v>174634099.26053351</v>
          </cell>
          <cell r="D15">
            <v>26590173.646260075</v>
          </cell>
          <cell r="E15">
            <v>-127636797.48548469</v>
          </cell>
          <cell r="F15">
            <v>-248114.17854878213</v>
          </cell>
          <cell r="G15">
            <v>77761695.125691518</v>
          </cell>
          <cell r="H15">
            <v>19828121.680886976</v>
          </cell>
        </row>
        <row r="17">
          <cell r="C17">
            <v>1168900000</v>
          </cell>
          <cell r="D17">
            <v>800700000.00000012</v>
          </cell>
          <cell r="E17">
            <v>1259800000.0000002</v>
          </cell>
          <cell r="F17">
            <v>118300000</v>
          </cell>
          <cell r="G17">
            <v>349200000</v>
          </cell>
          <cell r="H17">
            <v>63100000</v>
          </cell>
          <cell r="I17">
            <v>72100000</v>
          </cell>
          <cell r="J17">
            <v>3832100000</v>
          </cell>
        </row>
        <row r="18">
          <cell r="C18">
            <v>8400000</v>
          </cell>
          <cell r="D18">
            <v>0</v>
          </cell>
          <cell r="E18">
            <v>1400000</v>
          </cell>
          <cell r="F18">
            <v>1700000</v>
          </cell>
          <cell r="G18">
            <v>7300000</v>
          </cell>
          <cell r="H18">
            <v>23000000</v>
          </cell>
          <cell r="I18">
            <v>2600000</v>
          </cell>
          <cell r="J18">
            <v>44400000</v>
          </cell>
        </row>
        <row r="19">
          <cell r="C19">
            <v>333800000</v>
          </cell>
          <cell r="D19">
            <v>218100000.00000003</v>
          </cell>
          <cell r="E19">
            <v>224800000</v>
          </cell>
          <cell r="F19">
            <v>43300000.000000007</v>
          </cell>
          <cell r="G19">
            <v>313000000</v>
          </cell>
          <cell r="H19">
            <v>815500000</v>
          </cell>
          <cell r="I19">
            <v>42400000</v>
          </cell>
          <cell r="J19">
            <v>1990900000</v>
          </cell>
        </row>
        <row r="20">
          <cell r="C20">
            <v>509236909.00000006</v>
          </cell>
          <cell r="D20">
            <v>244400000</v>
          </cell>
          <cell r="E20">
            <v>153200000</v>
          </cell>
          <cell r="F20">
            <v>34500000</v>
          </cell>
          <cell r="G20">
            <v>238300000</v>
          </cell>
          <cell r="H20">
            <v>63100000</v>
          </cell>
          <cell r="I20">
            <v>72100000</v>
          </cell>
          <cell r="J20">
            <v>1314836909</v>
          </cell>
        </row>
        <row r="22">
          <cell r="C22">
            <v>-160600000</v>
          </cell>
          <cell r="D22">
            <v>-106900000</v>
          </cell>
          <cell r="E22">
            <v>-127700000</v>
          </cell>
          <cell r="F22">
            <v>-11800000</v>
          </cell>
          <cell r="G22">
            <v>-3100000</v>
          </cell>
          <cell r="H22">
            <v>-600000</v>
          </cell>
          <cell r="I22">
            <v>-1800000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topLeftCell="A10" workbookViewId="0">
      <selection activeCell="E14" sqref="E14"/>
    </sheetView>
  </sheetViews>
  <sheetFormatPr defaultRowHeight="14.4"/>
  <cols>
    <col min="1" max="16384" width="8.796875" style="125"/>
  </cols>
  <sheetData>
    <row r="1" spans="1:32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3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</row>
    <row r="2" spans="1:32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1:32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8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1:32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8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1:3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8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</row>
    <row r="6" spans="1:32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8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</row>
    <row r="7" spans="1:32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128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</row>
    <row r="8" spans="1:32">
      <c r="A8" s="126"/>
      <c r="B8" s="127"/>
      <c r="C8" s="127"/>
      <c r="D8" s="127"/>
      <c r="E8" s="127"/>
      <c r="F8" s="127"/>
      <c r="G8" s="127"/>
      <c r="H8" s="127"/>
      <c r="I8" s="127"/>
      <c r="J8" s="127"/>
      <c r="K8" s="128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</row>
    <row r="9" spans="1:32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8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</row>
    <row r="10" spans="1:32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8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</row>
    <row r="11" spans="1:32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8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</row>
    <row r="12" spans="1:32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8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</row>
    <row r="13" spans="1:32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8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</row>
    <row r="14" spans="1:32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8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</row>
    <row r="15" spans="1:3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8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</row>
    <row r="16" spans="1:32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8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</row>
    <row r="17" spans="1:39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8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</row>
    <row r="18" spans="1:39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8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</row>
    <row r="19" spans="1:39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8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</row>
    <row r="20" spans="1:39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8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</row>
    <row r="21" spans="1:39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8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</row>
    <row r="22" spans="1:39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8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</row>
    <row r="23" spans="1:39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8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</row>
    <row r="24" spans="1:39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8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</row>
    <row r="25" spans="1:39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8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</row>
    <row r="26" spans="1:39" ht="15" thickBot="1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1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</row>
    <row r="27" spans="1:39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</row>
    <row r="28" spans="1:39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</row>
    <row r="29" spans="1:39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</row>
    <row r="30" spans="1:39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</row>
    <row r="31" spans="1:39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</row>
    <row r="32" spans="1:39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</row>
    <row r="33" spans="1:39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</row>
    <row r="34" spans="1:39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</row>
    <row r="35" spans="1:39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</row>
    <row r="36" spans="1:39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</row>
    <row r="37" spans="1:39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</row>
    <row r="38" spans="1:39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</row>
    <row r="39" spans="1:39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</row>
    <row r="40" spans="1:39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</row>
    <row r="41" spans="1:39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</row>
    <row r="42" spans="1:39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</row>
    <row r="43" spans="1:39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</row>
    <row r="44" spans="1:39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</row>
    <row r="45" spans="1:39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</row>
    <row r="46" spans="1:39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</row>
    <row r="47" spans="1:39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</row>
    <row r="48" spans="1:39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</row>
    <row r="51" spans="1:39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</row>
    <row r="52" spans="1:39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</row>
    <row r="53" spans="1:39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</row>
    <row r="54" spans="1:39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</row>
    <row r="55" spans="1:39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</row>
    <row r="56" spans="1:39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</row>
    <row r="57" spans="1:39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</row>
    <row r="58" spans="1:39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F28"/>
  <sheetViews>
    <sheetView workbookViewId="0">
      <selection activeCell="C24" sqref="C24"/>
    </sheetView>
  </sheetViews>
  <sheetFormatPr defaultRowHeight="13.8"/>
  <cols>
    <col min="1" max="1" width="2.8984375" customWidth="1"/>
    <col min="2" max="2" width="28" customWidth="1"/>
    <col min="3" max="5" width="13.8984375" customWidth="1"/>
  </cols>
  <sheetData>
    <row r="2" spans="1:6" ht="21" thickBot="1">
      <c r="A2" s="1"/>
      <c r="B2" s="2"/>
      <c r="C2" s="3" t="s">
        <v>0</v>
      </c>
      <c r="D2" s="4" t="s">
        <v>1</v>
      </c>
      <c r="E2" s="5" t="s">
        <v>2</v>
      </c>
      <c r="F2" s="4" t="s">
        <v>3</v>
      </c>
    </row>
    <row r="3" spans="1:6" ht="14.4" thickTop="1">
      <c r="A3" s="6"/>
      <c r="B3" s="7" t="s">
        <v>4</v>
      </c>
      <c r="C3" s="8"/>
      <c r="D3" s="8"/>
      <c r="E3" s="9"/>
      <c r="F3" s="10"/>
    </row>
    <row r="4" spans="1:6">
      <c r="A4" s="6"/>
      <c r="B4" s="9" t="s">
        <v>5</v>
      </c>
      <c r="C4" s="11">
        <v>3274.2</v>
      </c>
      <c r="D4" s="11">
        <v>1247.7</v>
      </c>
      <c r="E4" s="12">
        <v>2833.5</v>
      </c>
      <c r="F4" s="13">
        <v>987.2</v>
      </c>
    </row>
    <row r="5" spans="1:6">
      <c r="A5" s="6"/>
      <c r="B5" s="9" t="s">
        <v>6</v>
      </c>
      <c r="C5" s="11">
        <v>-1630.2</v>
      </c>
      <c r="D5" s="11">
        <v>-652.29999999999995</v>
      </c>
      <c r="E5" s="12">
        <v>-1392</v>
      </c>
      <c r="F5" s="13">
        <v>-483.9</v>
      </c>
    </row>
    <row r="6" spans="1:6">
      <c r="A6" s="14" t="s">
        <v>7</v>
      </c>
      <c r="B6" s="7"/>
      <c r="C6" s="15">
        <v>1643.9999999999998</v>
      </c>
      <c r="D6" s="15">
        <v>595.40000000000009</v>
      </c>
      <c r="E6" s="16">
        <v>1441.5</v>
      </c>
      <c r="F6" s="16">
        <v>503.30000000000007</v>
      </c>
    </row>
    <row r="7" spans="1:6">
      <c r="A7" s="17"/>
      <c r="B7" s="18" t="s">
        <v>8</v>
      </c>
      <c r="C7" s="11">
        <v>-1013.8</v>
      </c>
      <c r="D7" s="11">
        <v>-384.4</v>
      </c>
      <c r="E7" s="12">
        <v>-842.9</v>
      </c>
      <c r="F7" s="13">
        <v>-304.89999999999998</v>
      </c>
    </row>
    <row r="8" spans="1:6">
      <c r="A8" s="7"/>
      <c r="B8" s="19" t="s">
        <v>9</v>
      </c>
      <c r="C8" s="11">
        <v>-459.2</v>
      </c>
      <c r="D8" s="11">
        <v>-177.3</v>
      </c>
      <c r="E8" s="13">
        <v>-308.70000000000005</v>
      </c>
      <c r="F8" s="13">
        <v>-113.7</v>
      </c>
    </row>
    <row r="9" spans="1:6">
      <c r="A9" s="7"/>
      <c r="B9" s="19" t="s">
        <v>10</v>
      </c>
      <c r="C9" s="11">
        <v>-135.6</v>
      </c>
      <c r="D9" s="11">
        <v>-53.8</v>
      </c>
      <c r="E9" s="13">
        <v>-68.5</v>
      </c>
      <c r="F9" s="13">
        <v>-24.1</v>
      </c>
    </row>
    <row r="10" spans="1:6">
      <c r="A10" s="7"/>
      <c r="B10" s="19" t="s">
        <v>11</v>
      </c>
      <c r="C10" s="11">
        <v>92.8</v>
      </c>
      <c r="D10" s="11">
        <v>25.4</v>
      </c>
      <c r="E10" s="12">
        <v>-5.3</v>
      </c>
      <c r="F10" s="13">
        <v>-8.3000000000000007</v>
      </c>
    </row>
    <row r="11" spans="1:6">
      <c r="A11" s="20" t="s">
        <v>12</v>
      </c>
      <c r="B11" s="21"/>
      <c r="C11" s="22">
        <v>128.19999999999982</v>
      </c>
      <c r="D11" s="22">
        <v>5.3000000000000682</v>
      </c>
      <c r="E11" s="23">
        <v>216.10000000000014</v>
      </c>
      <c r="F11" s="23">
        <v>52.300000000000068</v>
      </c>
    </row>
    <row r="12" spans="1:6">
      <c r="A12" s="17"/>
      <c r="B12" s="19" t="s">
        <v>13</v>
      </c>
      <c r="C12" s="11">
        <v>28.5</v>
      </c>
      <c r="D12" s="11">
        <v>11.8</v>
      </c>
      <c r="E12" s="13">
        <v>0.9</v>
      </c>
      <c r="F12" s="13">
        <v>0</v>
      </c>
    </row>
    <row r="13" spans="1:6">
      <c r="A13" s="17"/>
      <c r="B13" s="19" t="s">
        <v>14</v>
      </c>
      <c r="C13" s="11">
        <v>-111.2</v>
      </c>
      <c r="D13" s="11">
        <v>-46.8</v>
      </c>
      <c r="E13" s="12">
        <v>-39</v>
      </c>
      <c r="F13" s="13">
        <v>-4.0999999999999996</v>
      </c>
    </row>
    <row r="14" spans="1:6">
      <c r="A14" s="24" t="s">
        <v>15</v>
      </c>
      <c r="B14" s="21"/>
      <c r="C14" s="22">
        <v>45.499999999999815</v>
      </c>
      <c r="D14" s="22">
        <v>-29.7</v>
      </c>
      <c r="E14" s="23">
        <v>178.00000000000014</v>
      </c>
      <c r="F14" s="23">
        <v>48.200000000000067</v>
      </c>
    </row>
    <row r="15" spans="1:6">
      <c r="A15" s="17"/>
      <c r="B15" s="25" t="s">
        <v>16</v>
      </c>
      <c r="C15" s="11">
        <v>-25.7</v>
      </c>
      <c r="D15" s="11">
        <v>-16.299999999999997</v>
      </c>
      <c r="E15" s="12">
        <v>-23.7</v>
      </c>
      <c r="F15" s="13">
        <v>-7</v>
      </c>
    </row>
    <row r="16" spans="1:6">
      <c r="A16" s="24" t="s">
        <v>17</v>
      </c>
      <c r="B16" s="21"/>
      <c r="C16" s="22">
        <v>19.799999999999816</v>
      </c>
      <c r="D16" s="22">
        <v>-46</v>
      </c>
      <c r="E16" s="26">
        <v>154.30000000000015</v>
      </c>
      <c r="F16" s="23">
        <v>41.200000000000067</v>
      </c>
    </row>
    <row r="17" spans="1:6" ht="20.399999999999999">
      <c r="A17" s="17"/>
      <c r="B17" s="27" t="s">
        <v>18</v>
      </c>
      <c r="C17" s="28">
        <v>13.799999999999816</v>
      </c>
      <c r="D17" s="28">
        <v>-41.7</v>
      </c>
      <c r="E17" s="12">
        <v>143.70000000000016</v>
      </c>
      <c r="F17" s="29">
        <v>38.600000000000065</v>
      </c>
    </row>
    <row r="18" spans="1:6">
      <c r="A18" s="17"/>
      <c r="B18" s="27" t="s">
        <v>19</v>
      </c>
      <c r="C18" s="11">
        <v>6</v>
      </c>
      <c r="D18" s="11">
        <v>0</v>
      </c>
      <c r="E18" s="12">
        <v>10.6</v>
      </c>
      <c r="F18" s="13">
        <v>2.6</v>
      </c>
    </row>
    <row r="19" spans="1:6">
      <c r="A19" s="30" t="s">
        <v>20</v>
      </c>
      <c r="B19" s="17"/>
      <c r="C19" s="11"/>
      <c r="D19" s="11"/>
      <c r="E19" s="13"/>
      <c r="F19" s="13"/>
    </row>
    <row r="20" spans="1:6" ht="30.6">
      <c r="A20" s="17"/>
      <c r="B20" s="27" t="s">
        <v>21</v>
      </c>
      <c r="C20" s="11">
        <v>3</v>
      </c>
      <c r="D20" s="11">
        <v>0</v>
      </c>
      <c r="E20" s="12">
        <v>-0.1</v>
      </c>
      <c r="F20" s="13">
        <v>1.1000000000000001</v>
      </c>
    </row>
    <row r="21" spans="1:6" ht="20.399999999999999">
      <c r="A21" s="17"/>
      <c r="B21" s="27" t="s">
        <v>22</v>
      </c>
      <c r="C21" s="11">
        <v>0</v>
      </c>
      <c r="D21" s="11"/>
      <c r="E21" s="12">
        <v>0</v>
      </c>
      <c r="F21" s="13"/>
    </row>
    <row r="22" spans="1:6">
      <c r="A22" s="20" t="s">
        <v>23</v>
      </c>
      <c r="B22" s="21"/>
      <c r="C22" s="22">
        <v>3</v>
      </c>
      <c r="D22" s="22">
        <v>0</v>
      </c>
      <c r="E22" s="31">
        <v>-0.1</v>
      </c>
      <c r="F22" s="23">
        <v>1.1000000000000001</v>
      </c>
    </row>
    <row r="23" spans="1:6">
      <c r="A23" s="20" t="s">
        <v>24</v>
      </c>
      <c r="B23" s="21"/>
      <c r="C23" s="22">
        <v>22.799999999999816</v>
      </c>
      <c r="D23" s="22">
        <v>-50.9</v>
      </c>
      <c r="E23" s="26">
        <v>154.20000000000016</v>
      </c>
      <c r="F23" s="26">
        <v>42.300000000000068</v>
      </c>
    </row>
    <row r="24" spans="1:6" ht="20.399999999999999">
      <c r="A24" s="17"/>
      <c r="B24" s="27" t="s">
        <v>25</v>
      </c>
      <c r="C24" s="11">
        <v>16.799999999999816</v>
      </c>
      <c r="D24" s="11">
        <v>-46.6</v>
      </c>
      <c r="E24" s="12">
        <v>143.60000000000016</v>
      </c>
      <c r="F24" s="13">
        <v>39.700000000000003</v>
      </c>
    </row>
    <row r="25" spans="1:6">
      <c r="A25" s="17"/>
      <c r="B25" s="27" t="s">
        <v>19</v>
      </c>
      <c r="C25" s="11">
        <v>6</v>
      </c>
      <c r="D25" s="11">
        <v>-4.3</v>
      </c>
      <c r="E25" s="12">
        <v>10.6</v>
      </c>
      <c r="F25" s="13">
        <v>2.6</v>
      </c>
    </row>
    <row r="26" spans="1:6">
      <c r="A26" s="32" t="s">
        <v>26</v>
      </c>
      <c r="B26" s="33"/>
      <c r="C26" s="15">
        <v>41.2</v>
      </c>
      <c r="D26" s="11">
        <v>41.2</v>
      </c>
      <c r="E26" s="34">
        <v>39.200000000000003</v>
      </c>
      <c r="F26" s="13">
        <v>39.200000000000003</v>
      </c>
    </row>
    <row r="27" spans="1:6">
      <c r="A27" s="32" t="s">
        <v>27</v>
      </c>
      <c r="B27" s="33"/>
      <c r="C27" s="35">
        <v>0.4792044545172926</v>
      </c>
      <c r="D27" s="36">
        <v>-1.1184734076724849</v>
      </c>
      <c r="E27" s="37">
        <v>3.938731842945657</v>
      </c>
      <c r="F27" s="38">
        <v>1.0525923163873296</v>
      </c>
    </row>
    <row r="28" spans="1:6">
      <c r="A28" s="24" t="s">
        <v>28</v>
      </c>
      <c r="B28" s="21"/>
      <c r="C28" s="39">
        <v>0.4781505232193225</v>
      </c>
      <c r="D28" s="40">
        <v>-1.1184734076724849</v>
      </c>
      <c r="E28" s="41">
        <v>3.938731842945657</v>
      </c>
      <c r="F28" s="42">
        <v>1.0525923163873296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47"/>
  <sheetViews>
    <sheetView workbookViewId="0">
      <selection activeCell="D1" sqref="D1"/>
    </sheetView>
  </sheetViews>
  <sheetFormatPr defaultColWidth="4" defaultRowHeight="13.8"/>
  <cols>
    <col min="1" max="1" width="4.19921875" customWidth="1"/>
    <col min="2" max="2" width="29.59765625" customWidth="1"/>
    <col min="3" max="3" width="13.09765625" customWidth="1"/>
    <col min="4" max="4" width="13.5" customWidth="1"/>
  </cols>
  <sheetData>
    <row r="1" spans="1:4" ht="14.4" thickBot="1">
      <c r="A1" s="1"/>
      <c r="B1" s="2"/>
      <c r="C1" s="43" t="s">
        <v>29</v>
      </c>
      <c r="D1" s="44" t="s">
        <v>30</v>
      </c>
    </row>
    <row r="2" spans="1:4" ht="14.4" thickTop="1">
      <c r="A2" s="17"/>
      <c r="B2" s="9" t="s">
        <v>31</v>
      </c>
      <c r="C2" s="11">
        <v>218.4</v>
      </c>
      <c r="D2" s="13">
        <v>197.5</v>
      </c>
    </row>
    <row r="3" spans="1:4">
      <c r="A3" s="17"/>
      <c r="B3" s="9" t="s">
        <v>32</v>
      </c>
      <c r="C3" s="11">
        <v>188.8</v>
      </c>
      <c r="D3" s="13">
        <v>106.2</v>
      </c>
    </row>
    <row r="4" spans="1:4" ht="20.399999999999999">
      <c r="A4" s="17"/>
      <c r="B4" s="9" t="s">
        <v>33</v>
      </c>
      <c r="C4" s="11">
        <v>641.6</v>
      </c>
      <c r="D4" s="13">
        <v>393</v>
      </c>
    </row>
    <row r="5" spans="1:4">
      <c r="A5" s="17"/>
      <c r="B5" s="9" t="s">
        <v>34</v>
      </c>
      <c r="C5" s="11">
        <v>368.6</v>
      </c>
      <c r="D5" s="13">
        <v>323.8</v>
      </c>
    </row>
    <row r="6" spans="1:4">
      <c r="A6" s="17"/>
      <c r="B6" s="9" t="s">
        <v>35</v>
      </c>
      <c r="C6" s="11">
        <v>81.2</v>
      </c>
      <c r="D6" s="13">
        <v>70.2</v>
      </c>
    </row>
    <row r="7" spans="1:4">
      <c r="A7" s="17"/>
      <c r="B7" s="9" t="s">
        <v>36</v>
      </c>
      <c r="C7" s="11">
        <v>2328.6</v>
      </c>
      <c r="D7" s="13">
        <v>0</v>
      </c>
    </row>
    <row r="8" spans="1:4">
      <c r="A8" s="17"/>
      <c r="B8" s="9" t="s">
        <v>37</v>
      </c>
      <c r="C8" s="11">
        <v>79.900000000000006</v>
      </c>
      <c r="D8" s="13">
        <v>63.4</v>
      </c>
    </row>
    <row r="9" spans="1:4">
      <c r="A9" s="17"/>
      <c r="B9" s="9" t="s">
        <v>38</v>
      </c>
      <c r="C9" s="11">
        <v>0</v>
      </c>
      <c r="D9" s="13">
        <v>0</v>
      </c>
    </row>
    <row r="10" spans="1:4">
      <c r="A10" s="17"/>
      <c r="B10" s="9" t="s">
        <v>39</v>
      </c>
      <c r="C10" s="11">
        <v>0</v>
      </c>
      <c r="D10" s="13"/>
    </row>
    <row r="11" spans="1:4">
      <c r="A11" s="20" t="s">
        <v>40</v>
      </c>
      <c r="B11" s="45"/>
      <c r="C11" s="22">
        <v>3907.1</v>
      </c>
      <c r="D11" s="26">
        <v>1154.1000000000001</v>
      </c>
    </row>
    <row r="12" spans="1:4">
      <c r="A12" s="17"/>
      <c r="B12" s="9" t="s">
        <v>41</v>
      </c>
      <c r="C12" s="11">
        <v>1944</v>
      </c>
      <c r="D12" s="12">
        <v>1417.7</v>
      </c>
    </row>
    <row r="13" spans="1:4">
      <c r="A13" s="17"/>
      <c r="B13" s="9" t="s">
        <v>42</v>
      </c>
      <c r="C13" s="11">
        <v>132.69999999999999</v>
      </c>
      <c r="D13" s="12">
        <v>95.7</v>
      </c>
    </row>
    <row r="14" spans="1:4">
      <c r="A14" s="17"/>
      <c r="B14" s="9" t="s">
        <v>43</v>
      </c>
      <c r="C14" s="11">
        <v>6.5</v>
      </c>
      <c r="D14" s="12">
        <v>25.8</v>
      </c>
    </row>
    <row r="15" spans="1:4">
      <c r="A15" s="17"/>
      <c r="B15" s="9" t="s">
        <v>38</v>
      </c>
      <c r="C15" s="11">
        <v>9.1</v>
      </c>
      <c r="D15" s="12">
        <v>9.1</v>
      </c>
    </row>
    <row r="16" spans="1:4">
      <c r="A16" s="17"/>
      <c r="B16" s="9" t="s">
        <v>44</v>
      </c>
      <c r="C16" s="11">
        <v>302.5</v>
      </c>
      <c r="D16" s="13">
        <v>155.4</v>
      </c>
    </row>
    <row r="17" spans="1:4">
      <c r="A17" s="17"/>
      <c r="B17" s="9" t="s">
        <v>45</v>
      </c>
      <c r="C17" s="11">
        <v>476</v>
      </c>
      <c r="D17" s="13">
        <v>511.6</v>
      </c>
    </row>
    <row r="18" spans="1:4">
      <c r="A18" s="17"/>
      <c r="B18" s="9" t="s">
        <v>46</v>
      </c>
      <c r="C18" s="11">
        <v>0</v>
      </c>
      <c r="D18" s="13">
        <v>0.5</v>
      </c>
    </row>
    <row r="19" spans="1:4">
      <c r="A19" s="20" t="s">
        <v>47</v>
      </c>
      <c r="B19" s="45"/>
      <c r="C19" s="22">
        <v>2870.7999999999997</v>
      </c>
      <c r="D19" s="23">
        <v>2215.8000000000002</v>
      </c>
    </row>
    <row r="20" spans="1:4">
      <c r="A20" s="20" t="s">
        <v>48</v>
      </c>
      <c r="B20" s="45"/>
      <c r="C20" s="22">
        <v>6777.9</v>
      </c>
      <c r="D20" s="23">
        <v>3369.9000000000005</v>
      </c>
    </row>
    <row r="21" spans="1:4">
      <c r="A21" s="17"/>
      <c r="B21" s="9" t="s">
        <v>49</v>
      </c>
      <c r="C21" s="11">
        <v>210</v>
      </c>
      <c r="D21" s="13">
        <v>436</v>
      </c>
    </row>
    <row r="22" spans="1:4" ht="20.399999999999999">
      <c r="A22" s="17"/>
      <c r="B22" s="9" t="s">
        <v>50</v>
      </c>
      <c r="C22" s="11">
        <v>41</v>
      </c>
      <c r="D22" s="13">
        <v>33.200000000000003</v>
      </c>
    </row>
    <row r="23" spans="1:4">
      <c r="A23" s="17"/>
      <c r="B23" s="9" t="s">
        <v>51</v>
      </c>
      <c r="C23" s="11">
        <v>17.2</v>
      </c>
      <c r="D23" s="13">
        <v>9.4</v>
      </c>
    </row>
    <row r="24" spans="1:4">
      <c r="A24" s="17"/>
      <c r="B24" s="9" t="s">
        <v>52</v>
      </c>
      <c r="C24" s="11">
        <v>20.2</v>
      </c>
      <c r="D24" s="13">
        <v>21.3</v>
      </c>
    </row>
    <row r="25" spans="1:4" ht="20.399999999999999">
      <c r="A25" s="46"/>
      <c r="B25" s="9" t="s">
        <v>53</v>
      </c>
      <c r="C25" s="11">
        <v>840.2</v>
      </c>
      <c r="D25" s="13">
        <v>777.9</v>
      </c>
    </row>
    <row r="26" spans="1:4">
      <c r="A26" s="46"/>
      <c r="B26" s="47" t="s">
        <v>54</v>
      </c>
      <c r="C26" s="11">
        <v>1865.1</v>
      </c>
      <c r="D26" s="48">
        <v>0</v>
      </c>
    </row>
    <row r="27" spans="1:4">
      <c r="A27" s="20" t="s">
        <v>55</v>
      </c>
      <c r="B27" s="45"/>
      <c r="C27" s="22">
        <v>2993.7</v>
      </c>
      <c r="D27" s="23">
        <v>1277.8</v>
      </c>
    </row>
    <row r="28" spans="1:4">
      <c r="A28" s="17"/>
      <c r="B28" s="9" t="s">
        <v>49</v>
      </c>
      <c r="C28" s="49">
        <v>929.2</v>
      </c>
      <c r="D28" s="13">
        <v>481.1</v>
      </c>
    </row>
    <row r="29" spans="1:4">
      <c r="A29" s="17"/>
      <c r="B29" s="9" t="s">
        <v>56</v>
      </c>
      <c r="C29" s="49">
        <v>852.7</v>
      </c>
      <c r="D29" s="13">
        <v>235.8</v>
      </c>
    </row>
    <row r="30" spans="1:4">
      <c r="A30" s="17"/>
      <c r="B30" s="9" t="s">
        <v>57</v>
      </c>
      <c r="C30" s="49">
        <v>317.09999999999997</v>
      </c>
      <c r="D30" s="13">
        <v>166.6</v>
      </c>
    </row>
    <row r="31" spans="1:4">
      <c r="A31" s="17"/>
      <c r="B31" s="9" t="s">
        <v>58</v>
      </c>
      <c r="C31" s="49">
        <v>0.4</v>
      </c>
      <c r="D31" s="13">
        <v>26.6</v>
      </c>
    </row>
    <row r="32" spans="1:4">
      <c r="A32" s="17"/>
      <c r="B32" s="9" t="s">
        <v>51</v>
      </c>
      <c r="C32" s="49">
        <v>33.299999999999997</v>
      </c>
      <c r="D32" s="13">
        <v>11.3</v>
      </c>
    </row>
    <row r="33" spans="1:4">
      <c r="A33" s="17"/>
      <c r="B33" s="9" t="s">
        <v>52</v>
      </c>
      <c r="C33" s="49">
        <v>2.4</v>
      </c>
      <c r="D33" s="13">
        <v>2.4</v>
      </c>
    </row>
    <row r="34" spans="1:4">
      <c r="A34" s="17"/>
      <c r="B34" s="47" t="s">
        <v>54</v>
      </c>
      <c r="C34" s="49">
        <v>522.5</v>
      </c>
      <c r="D34" s="12">
        <v>0</v>
      </c>
    </row>
    <row r="35" spans="1:4">
      <c r="A35" s="20" t="s">
        <v>59</v>
      </c>
      <c r="B35" s="45"/>
      <c r="C35" s="22">
        <v>2657.6000000000004</v>
      </c>
      <c r="D35" s="23">
        <v>923.80000000000007</v>
      </c>
    </row>
    <row r="36" spans="1:4">
      <c r="A36" s="20" t="s">
        <v>60</v>
      </c>
      <c r="B36" s="50"/>
      <c r="C36" s="22">
        <v>5651.3</v>
      </c>
      <c r="D36" s="23">
        <v>2201.6</v>
      </c>
    </row>
    <row r="37" spans="1:4">
      <c r="A37" s="20" t="s">
        <v>61</v>
      </c>
      <c r="B37" s="51"/>
      <c r="C37" s="22">
        <v>1126.5999999999995</v>
      </c>
      <c r="D37" s="23">
        <v>1168.3000000000006</v>
      </c>
    </row>
    <row r="38" spans="1:4">
      <c r="A38" s="14" t="s">
        <v>62</v>
      </c>
      <c r="B38" s="52"/>
      <c r="C38" s="53"/>
      <c r="D38" s="54"/>
    </row>
    <row r="39" spans="1:4">
      <c r="A39" s="17"/>
      <c r="B39" s="9" t="s">
        <v>63</v>
      </c>
      <c r="C39" s="11">
        <v>4.0999999999999996</v>
      </c>
      <c r="D39" s="13">
        <v>4.0999999999999996</v>
      </c>
    </row>
    <row r="40" spans="1:4">
      <c r="A40" s="17"/>
      <c r="B40" s="9" t="s">
        <v>64</v>
      </c>
      <c r="C40" s="11">
        <v>645.1</v>
      </c>
      <c r="D40" s="13">
        <v>644.9</v>
      </c>
    </row>
    <row r="41" spans="1:4" ht="20.399999999999999">
      <c r="A41" s="17"/>
      <c r="B41" s="9" t="s">
        <v>65</v>
      </c>
      <c r="C41" s="11">
        <v>1.5999999999999999</v>
      </c>
      <c r="D41" s="13">
        <v>-1.3</v>
      </c>
    </row>
    <row r="42" spans="1:4">
      <c r="A42" s="17"/>
      <c r="B42" s="9" t="s">
        <v>66</v>
      </c>
      <c r="C42" s="11">
        <v>0</v>
      </c>
      <c r="D42" s="13">
        <v>-0.3</v>
      </c>
    </row>
    <row r="43" spans="1:4">
      <c r="A43" s="17"/>
      <c r="B43" s="9" t="s">
        <v>67</v>
      </c>
      <c r="C43" s="11">
        <v>348.4</v>
      </c>
      <c r="D43" s="13">
        <v>453.1</v>
      </c>
    </row>
    <row r="44" spans="1:4" ht="20.399999999999999">
      <c r="A44" s="17"/>
      <c r="B44" s="55" t="s">
        <v>68</v>
      </c>
      <c r="C44" s="15">
        <v>999.2</v>
      </c>
      <c r="D44" s="16">
        <v>1100.5</v>
      </c>
    </row>
    <row r="45" spans="1:4">
      <c r="A45" s="17"/>
      <c r="B45" s="9" t="s">
        <v>69</v>
      </c>
      <c r="C45" s="11">
        <v>127.4</v>
      </c>
      <c r="D45" s="13">
        <v>67.8</v>
      </c>
    </row>
    <row r="46" spans="1:4">
      <c r="A46" s="20" t="s">
        <v>70</v>
      </c>
      <c r="B46" s="45"/>
      <c r="C46" s="22">
        <v>1126.5999999999999</v>
      </c>
      <c r="D46" s="23">
        <v>1168.3</v>
      </c>
    </row>
    <row r="47" spans="1:4">
      <c r="A47" s="56"/>
      <c r="B47" s="56"/>
      <c r="C47" s="5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34"/>
  <sheetViews>
    <sheetView workbookViewId="0">
      <selection activeCell="D1" sqref="D1"/>
    </sheetView>
  </sheetViews>
  <sheetFormatPr defaultRowHeight="13.8"/>
  <cols>
    <col min="1" max="1" width="4.19921875" customWidth="1"/>
    <col min="2" max="2" width="33.09765625" customWidth="1"/>
    <col min="3" max="3" width="14.3984375" customWidth="1"/>
  </cols>
  <sheetData>
    <row r="1" spans="1:4" ht="14.4" thickBot="1">
      <c r="A1" s="1"/>
      <c r="B1" s="2"/>
      <c r="C1" s="3" t="s">
        <v>0</v>
      </c>
      <c r="D1" s="5" t="s">
        <v>2</v>
      </c>
    </row>
    <row r="2" spans="1:4" ht="14.4" thickTop="1">
      <c r="A2" s="58" t="s">
        <v>15</v>
      </c>
      <c r="B2" s="59"/>
      <c r="C2" s="11">
        <v>45.4</v>
      </c>
      <c r="D2" s="13">
        <v>178</v>
      </c>
    </row>
    <row r="3" spans="1:4">
      <c r="A3" s="17"/>
      <c r="B3" s="59" t="s">
        <v>71</v>
      </c>
      <c r="C3" s="11">
        <v>434.4</v>
      </c>
      <c r="D3" s="13">
        <v>69.2</v>
      </c>
    </row>
    <row r="4" spans="1:4">
      <c r="A4" s="17"/>
      <c r="B4" s="59" t="s">
        <v>72</v>
      </c>
      <c r="C4" s="11">
        <v>-4.0999999999999996</v>
      </c>
      <c r="D4" s="13">
        <v>0</v>
      </c>
    </row>
    <row r="5" spans="1:4">
      <c r="A5" s="17"/>
      <c r="B5" s="59" t="s">
        <v>73</v>
      </c>
      <c r="C5" s="11">
        <v>46.8</v>
      </c>
      <c r="D5" s="13">
        <v>15</v>
      </c>
    </row>
    <row r="6" spans="1:4">
      <c r="A6" s="17"/>
      <c r="B6" s="59" t="s">
        <v>74</v>
      </c>
      <c r="C6" s="11">
        <v>-89.8</v>
      </c>
      <c r="D6" s="13">
        <v>6.3999999999999995</v>
      </c>
    </row>
    <row r="7" spans="1:4">
      <c r="A7" s="17"/>
      <c r="B7" s="59" t="s">
        <v>75</v>
      </c>
      <c r="C7" s="11">
        <v>-41.4</v>
      </c>
      <c r="D7" s="13">
        <v>-31.7</v>
      </c>
    </row>
    <row r="8" spans="1:4">
      <c r="A8" s="17"/>
      <c r="B8" s="59" t="s">
        <v>76</v>
      </c>
      <c r="C8" s="11">
        <v>0</v>
      </c>
      <c r="D8" s="13">
        <v>0</v>
      </c>
    </row>
    <row r="9" spans="1:4">
      <c r="A9" s="20" t="s">
        <v>77</v>
      </c>
      <c r="B9" s="60"/>
      <c r="C9" s="61">
        <v>391.3</v>
      </c>
      <c r="D9" s="62">
        <v>236.89999999999998</v>
      </c>
    </row>
    <row r="10" spans="1:4">
      <c r="A10" s="14" t="s">
        <v>78</v>
      </c>
      <c r="B10" s="59"/>
      <c r="C10" s="11"/>
      <c r="D10" s="13"/>
    </row>
    <row r="11" spans="1:4" ht="21">
      <c r="A11" s="17"/>
      <c r="B11" s="59" t="s">
        <v>79</v>
      </c>
      <c r="C11" s="11">
        <v>-415.9</v>
      </c>
      <c r="D11" s="13">
        <v>-489.7</v>
      </c>
    </row>
    <row r="12" spans="1:4">
      <c r="A12" s="17"/>
      <c r="B12" s="59" t="s">
        <v>80</v>
      </c>
      <c r="C12" s="11">
        <v>-72.599999999999994</v>
      </c>
      <c r="D12" s="13">
        <v>94.3</v>
      </c>
    </row>
    <row r="13" spans="1:4" ht="21">
      <c r="A13" s="17"/>
      <c r="B13" s="59" t="s">
        <v>81</v>
      </c>
      <c r="C13" s="11">
        <v>594.6</v>
      </c>
      <c r="D13" s="13">
        <v>-76.900000000000006</v>
      </c>
    </row>
    <row r="14" spans="1:4">
      <c r="A14" s="20" t="s">
        <v>82</v>
      </c>
      <c r="B14" s="60"/>
      <c r="C14" s="63">
        <v>497.4</v>
      </c>
      <c r="D14" s="64">
        <v>-235.39999999999998</v>
      </c>
    </row>
    <row r="15" spans="1:4">
      <c r="A15" s="17"/>
      <c r="B15" s="59" t="s">
        <v>83</v>
      </c>
      <c r="C15" s="11">
        <v>32.6</v>
      </c>
      <c r="D15" s="13">
        <v>6.7</v>
      </c>
    </row>
    <row r="16" spans="1:4">
      <c r="A16" s="17"/>
      <c r="B16" s="59" t="s">
        <v>84</v>
      </c>
      <c r="C16" s="11">
        <v>0</v>
      </c>
      <c r="D16" s="13">
        <v>0</v>
      </c>
    </row>
    <row r="17" spans="1:4" ht="21">
      <c r="A17" s="17"/>
      <c r="B17" s="59" t="s">
        <v>85</v>
      </c>
      <c r="C17" s="11">
        <v>268.10000000000002</v>
      </c>
      <c r="D17" s="13">
        <v>-139.4</v>
      </c>
    </row>
    <row r="18" spans="1:4">
      <c r="A18" s="17"/>
      <c r="B18" s="65" t="s">
        <v>86</v>
      </c>
      <c r="C18" s="11">
        <v>-9.1</v>
      </c>
      <c r="D18" s="13">
        <v>-0.1</v>
      </c>
    </row>
    <row r="19" spans="1:4" ht="21">
      <c r="A19" s="17"/>
      <c r="B19" s="59" t="s">
        <v>87</v>
      </c>
      <c r="C19" s="11">
        <v>0</v>
      </c>
      <c r="D19" s="13">
        <v>0</v>
      </c>
    </row>
    <row r="20" spans="1:4">
      <c r="A20" s="17"/>
      <c r="B20" s="59" t="s">
        <v>88</v>
      </c>
      <c r="C20" s="11">
        <v>-132.4</v>
      </c>
      <c r="D20" s="13">
        <v>-5</v>
      </c>
    </row>
    <row r="21" spans="1:4">
      <c r="A21" s="20" t="s">
        <v>89</v>
      </c>
      <c r="B21" s="60"/>
      <c r="C21" s="61">
        <v>-377</v>
      </c>
      <c r="D21" s="62">
        <v>-137.80000000000001</v>
      </c>
    </row>
    <row r="22" spans="1:4">
      <c r="A22" s="17"/>
      <c r="B22" s="59" t="s">
        <v>90</v>
      </c>
      <c r="C22" s="11">
        <v>227.8</v>
      </c>
      <c r="D22" s="13">
        <v>448.5</v>
      </c>
    </row>
    <row r="23" spans="1:4">
      <c r="A23" s="17"/>
      <c r="B23" s="59" t="s">
        <v>91</v>
      </c>
      <c r="C23" s="11">
        <v>209.4</v>
      </c>
      <c r="D23" s="13">
        <v>0</v>
      </c>
    </row>
    <row r="24" spans="1:4">
      <c r="A24" s="17"/>
      <c r="B24" s="59" t="s">
        <v>92</v>
      </c>
      <c r="C24" s="11">
        <v>0</v>
      </c>
      <c r="D24" s="13">
        <v>-101.39999999999999</v>
      </c>
    </row>
    <row r="25" spans="1:4">
      <c r="A25" s="17"/>
      <c r="B25" s="59" t="s">
        <v>93</v>
      </c>
      <c r="C25" s="11">
        <v>-209.3</v>
      </c>
      <c r="D25" s="13">
        <v>0</v>
      </c>
    </row>
    <row r="26" spans="1:4">
      <c r="A26" s="17"/>
      <c r="B26" s="59" t="s">
        <v>94</v>
      </c>
      <c r="C26" s="11">
        <v>-341.5</v>
      </c>
      <c r="D26" s="13"/>
    </row>
    <row r="27" spans="1:4">
      <c r="A27" s="17"/>
      <c r="B27" s="59" t="s">
        <v>95</v>
      </c>
      <c r="C27" s="11">
        <v>-46.8</v>
      </c>
      <c r="D27" s="13">
        <v>-15</v>
      </c>
    </row>
    <row r="28" spans="1:4">
      <c r="A28" s="17"/>
      <c r="B28" s="59" t="s">
        <v>96</v>
      </c>
      <c r="C28" s="11">
        <v>0</v>
      </c>
      <c r="D28" s="13">
        <v>2.2000000000000002</v>
      </c>
    </row>
    <row r="29" spans="1:4">
      <c r="A29" s="20" t="s">
        <v>97</v>
      </c>
      <c r="B29" s="60"/>
      <c r="C29" s="61">
        <v>-160.39999999999998</v>
      </c>
      <c r="D29" s="62">
        <v>334.3</v>
      </c>
    </row>
    <row r="30" spans="1:4">
      <c r="A30" s="14" t="s">
        <v>98</v>
      </c>
      <c r="B30" s="59"/>
      <c r="C30" s="11">
        <v>-40.000000000000057</v>
      </c>
      <c r="D30" s="13">
        <v>-38.899999999999977</v>
      </c>
    </row>
    <row r="31" spans="1:4" ht="21">
      <c r="A31" s="17"/>
      <c r="B31" s="59" t="s">
        <v>99</v>
      </c>
      <c r="C31" s="11">
        <v>-35.6</v>
      </c>
      <c r="D31" s="13">
        <v>-38.9</v>
      </c>
    </row>
    <row r="32" spans="1:4" ht="21">
      <c r="A32" s="17"/>
      <c r="B32" s="59" t="s">
        <v>100</v>
      </c>
      <c r="C32" s="11">
        <v>4.3999999999999995</v>
      </c>
      <c r="D32" s="13">
        <v>0</v>
      </c>
    </row>
    <row r="33" spans="1:4">
      <c r="A33" s="20" t="s">
        <v>101</v>
      </c>
      <c r="B33" s="60"/>
      <c r="C33" s="66">
        <v>511.6</v>
      </c>
      <c r="D33" s="62">
        <v>143.4</v>
      </c>
    </row>
    <row r="34" spans="1:4">
      <c r="A34" s="20" t="s">
        <v>102</v>
      </c>
      <c r="B34" s="60"/>
      <c r="C34" s="67">
        <v>471.59999999999997</v>
      </c>
      <c r="D34" s="62">
        <v>104.50000000000003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6"/>
  <sheetViews>
    <sheetView workbookViewId="0">
      <selection activeCell="B26" sqref="B26"/>
    </sheetView>
  </sheetViews>
  <sheetFormatPr defaultColWidth="30.5" defaultRowHeight="13.8"/>
  <cols>
    <col min="1" max="1" width="30.19921875" customWidth="1"/>
    <col min="2" max="8" width="12.09765625" customWidth="1"/>
  </cols>
  <sheetData>
    <row r="1" spans="1:8" ht="54">
      <c r="A1" s="68"/>
      <c r="B1" s="69" t="s">
        <v>103</v>
      </c>
      <c r="C1" s="69" t="s">
        <v>104</v>
      </c>
      <c r="D1" s="69" t="s">
        <v>105</v>
      </c>
      <c r="E1" s="69" t="s">
        <v>106</v>
      </c>
      <c r="F1" s="70" t="s">
        <v>66</v>
      </c>
      <c r="G1" s="69" t="s">
        <v>69</v>
      </c>
      <c r="H1" s="69" t="s">
        <v>107</v>
      </c>
    </row>
    <row r="2" spans="1:8" ht="15" customHeight="1" thickBot="1">
      <c r="A2" s="68"/>
      <c r="B2" s="68"/>
      <c r="C2" s="132" t="s">
        <v>108</v>
      </c>
      <c r="D2" s="132"/>
      <c r="E2" s="132"/>
      <c r="F2" s="132"/>
      <c r="G2" s="132"/>
      <c r="H2" s="132"/>
    </row>
    <row r="3" spans="1:8" ht="15" thickTop="1" thickBot="1">
      <c r="A3" s="71" t="s">
        <v>109</v>
      </c>
      <c r="B3" s="72">
        <v>3.9</v>
      </c>
      <c r="C3" s="73">
        <v>119.19999999999999</v>
      </c>
      <c r="D3" s="73">
        <v>793.80000000000007</v>
      </c>
      <c r="E3" s="73">
        <v>1.8</v>
      </c>
      <c r="F3" s="71"/>
      <c r="G3" s="72">
        <v>52.4</v>
      </c>
      <c r="H3" s="72">
        <v>971.1</v>
      </c>
    </row>
    <row r="4" spans="1:8">
      <c r="A4" s="74" t="s">
        <v>110</v>
      </c>
      <c r="B4" s="13">
        <v>0</v>
      </c>
      <c r="C4" s="13">
        <v>0</v>
      </c>
      <c r="D4" s="13">
        <v>302.3</v>
      </c>
      <c r="E4" s="13">
        <v>0</v>
      </c>
      <c r="F4" s="13">
        <v>0</v>
      </c>
      <c r="G4" s="13">
        <v>0</v>
      </c>
      <c r="H4" s="13">
        <v>302.3</v>
      </c>
    </row>
    <row r="5" spans="1:8">
      <c r="A5" s="74" t="s">
        <v>66</v>
      </c>
      <c r="B5" s="13">
        <v>0</v>
      </c>
      <c r="C5" s="13">
        <v>0</v>
      </c>
      <c r="D5" s="13"/>
      <c r="E5" s="13">
        <v>0</v>
      </c>
      <c r="F5" s="13">
        <v>-0.3</v>
      </c>
      <c r="G5" s="13">
        <v>0</v>
      </c>
      <c r="H5" s="13">
        <v>-0.3</v>
      </c>
    </row>
    <row r="6" spans="1:8">
      <c r="A6" s="74" t="s">
        <v>111</v>
      </c>
      <c r="B6" s="13">
        <v>0</v>
      </c>
      <c r="C6" s="13">
        <v>0</v>
      </c>
      <c r="D6" s="13">
        <v>-15.4</v>
      </c>
      <c r="E6" s="13">
        <v>0</v>
      </c>
      <c r="F6" s="13">
        <v>0</v>
      </c>
      <c r="G6" s="13">
        <v>15.4</v>
      </c>
      <c r="H6" s="13">
        <v>0</v>
      </c>
    </row>
    <row r="7" spans="1:8">
      <c r="A7" s="74" t="s">
        <v>112</v>
      </c>
      <c r="B7" s="13">
        <v>0</v>
      </c>
      <c r="C7" s="13">
        <v>0</v>
      </c>
      <c r="D7" s="13">
        <v>0</v>
      </c>
      <c r="E7" s="13">
        <v>-3.1</v>
      </c>
      <c r="F7" s="13">
        <v>0</v>
      </c>
      <c r="G7" s="13">
        <v>0</v>
      </c>
      <c r="H7" s="13">
        <v>-3.1</v>
      </c>
    </row>
    <row r="8" spans="1:8">
      <c r="A8" s="74" t="s">
        <v>113</v>
      </c>
      <c r="B8" s="13">
        <v>0</v>
      </c>
      <c r="C8" s="13">
        <v>0</v>
      </c>
      <c r="D8" s="13">
        <v>286.90000000000003</v>
      </c>
      <c r="E8" s="13">
        <v>-3.1</v>
      </c>
      <c r="F8" s="13">
        <v>-0.3</v>
      </c>
      <c r="G8" s="13">
        <v>15.4</v>
      </c>
      <c r="H8" s="13">
        <v>299</v>
      </c>
    </row>
    <row r="9" spans="1:8">
      <c r="A9" s="74" t="s">
        <v>114</v>
      </c>
      <c r="B9" s="13">
        <v>0</v>
      </c>
      <c r="C9" s="13">
        <v>0</v>
      </c>
      <c r="D9" s="13">
        <v>-101.4</v>
      </c>
      <c r="E9" s="13">
        <v>0</v>
      </c>
      <c r="F9" s="13">
        <v>0</v>
      </c>
      <c r="G9" s="13">
        <v>0</v>
      </c>
      <c r="H9" s="13">
        <v>-101.4</v>
      </c>
    </row>
    <row r="10" spans="1:8">
      <c r="A10" s="74" t="s">
        <v>115</v>
      </c>
      <c r="B10" s="13">
        <v>0</v>
      </c>
      <c r="C10" s="13">
        <v>0</v>
      </c>
      <c r="D10" s="13">
        <v>8.1999999999999993</v>
      </c>
      <c r="E10" s="13">
        <v>0</v>
      </c>
      <c r="F10" s="13">
        <v>0</v>
      </c>
      <c r="G10" s="13">
        <v>0</v>
      </c>
      <c r="H10" s="13">
        <v>8.1999999999999993</v>
      </c>
    </row>
    <row r="11" spans="1:8">
      <c r="A11" s="74" t="s">
        <v>116</v>
      </c>
      <c r="B11" s="13">
        <v>0.2</v>
      </c>
      <c r="C11" s="13">
        <v>525.70000000000005</v>
      </c>
      <c r="D11" s="13">
        <v>0</v>
      </c>
      <c r="E11" s="13">
        <v>0</v>
      </c>
      <c r="F11" s="13">
        <v>0</v>
      </c>
      <c r="G11" s="13">
        <v>0</v>
      </c>
      <c r="H11" s="13">
        <v>525.90000000000009</v>
      </c>
    </row>
    <row r="12" spans="1:8">
      <c r="A12" s="74" t="s">
        <v>117</v>
      </c>
      <c r="B12" s="13">
        <v>0.2</v>
      </c>
      <c r="C12" s="13">
        <v>525.70000000000005</v>
      </c>
      <c r="D12" s="13">
        <v>-93.2</v>
      </c>
      <c r="E12" s="13">
        <v>0</v>
      </c>
      <c r="F12" s="13">
        <v>0</v>
      </c>
      <c r="G12" s="13">
        <v>0</v>
      </c>
      <c r="H12" s="13">
        <v>432.7000000000001</v>
      </c>
    </row>
    <row r="13" spans="1:8">
      <c r="A13" s="74" t="s">
        <v>118</v>
      </c>
      <c r="B13" s="13">
        <v>0</v>
      </c>
      <c r="C13" s="13">
        <v>0</v>
      </c>
      <c r="D13" s="13">
        <v>-534.4</v>
      </c>
      <c r="E13" s="13">
        <v>0</v>
      </c>
      <c r="F13" s="13">
        <v>0</v>
      </c>
      <c r="G13" s="13">
        <v>0</v>
      </c>
      <c r="H13" s="13">
        <v>-534.4</v>
      </c>
    </row>
    <row r="14" spans="1:8" ht="14.4" thickBot="1">
      <c r="A14" s="75" t="s">
        <v>119</v>
      </c>
      <c r="B14" s="76">
        <v>4.0999999999999996</v>
      </c>
      <c r="C14" s="76">
        <v>644.9</v>
      </c>
      <c r="D14" s="76">
        <v>453.10000000000014</v>
      </c>
      <c r="E14" s="76">
        <v>-1.3</v>
      </c>
      <c r="F14" s="76">
        <v>-0.3</v>
      </c>
      <c r="G14" s="76">
        <v>67.8</v>
      </c>
      <c r="H14" s="76">
        <v>1168.3000000000002</v>
      </c>
    </row>
    <row r="15" spans="1:8">
      <c r="A15" s="74" t="s">
        <v>110</v>
      </c>
      <c r="B15" s="11">
        <v>0</v>
      </c>
      <c r="C15" s="11">
        <v>0</v>
      </c>
      <c r="D15" s="11">
        <v>19.8</v>
      </c>
      <c r="E15" s="11">
        <v>0</v>
      </c>
      <c r="F15" s="11">
        <v>0</v>
      </c>
      <c r="G15" s="11"/>
      <c r="H15" s="11">
        <v>19.8</v>
      </c>
    </row>
    <row r="16" spans="1:8">
      <c r="A16" s="74" t="s">
        <v>111</v>
      </c>
      <c r="B16" s="11">
        <v>0</v>
      </c>
      <c r="C16" s="11">
        <v>0</v>
      </c>
      <c r="D16" s="11">
        <v>-6</v>
      </c>
      <c r="E16" s="11">
        <v>0</v>
      </c>
      <c r="F16" s="11">
        <v>0</v>
      </c>
      <c r="G16" s="11">
        <v>6</v>
      </c>
      <c r="H16" s="11">
        <v>0</v>
      </c>
    </row>
    <row r="17" spans="1:8">
      <c r="A17" s="74" t="s">
        <v>112</v>
      </c>
      <c r="B17" s="11">
        <v>0</v>
      </c>
      <c r="C17" s="11">
        <v>0</v>
      </c>
      <c r="D17" s="11">
        <v>0</v>
      </c>
      <c r="E17" s="11">
        <v>2.9</v>
      </c>
      <c r="F17" s="11">
        <v>0</v>
      </c>
      <c r="G17" s="11">
        <v>0</v>
      </c>
      <c r="H17" s="11">
        <v>2.9</v>
      </c>
    </row>
    <row r="18" spans="1:8">
      <c r="A18" s="74" t="s">
        <v>113</v>
      </c>
      <c r="B18" s="11">
        <v>0</v>
      </c>
      <c r="C18" s="11">
        <v>0</v>
      </c>
      <c r="D18" s="11">
        <v>13.8</v>
      </c>
      <c r="E18" s="11">
        <v>2.9</v>
      </c>
      <c r="F18" s="11">
        <v>0</v>
      </c>
      <c r="G18" s="11">
        <v>6</v>
      </c>
      <c r="H18" s="11">
        <v>22.7</v>
      </c>
    </row>
    <row r="19" spans="1:8">
      <c r="A19" s="74" t="s">
        <v>114</v>
      </c>
      <c r="B19" s="11">
        <v>0</v>
      </c>
      <c r="C19" s="11">
        <v>0</v>
      </c>
      <c r="D19" s="11">
        <v>-94.7</v>
      </c>
      <c r="E19" s="11">
        <v>0</v>
      </c>
      <c r="F19" s="11">
        <v>0</v>
      </c>
      <c r="G19" s="11">
        <v>0</v>
      </c>
      <c r="H19" s="11">
        <v>-94.7</v>
      </c>
    </row>
    <row r="20" spans="1:8">
      <c r="A20" s="74" t="s">
        <v>115</v>
      </c>
      <c r="B20" s="11">
        <v>0</v>
      </c>
      <c r="C20" s="11">
        <v>0</v>
      </c>
      <c r="D20" s="11">
        <v>19</v>
      </c>
      <c r="E20" s="11">
        <v>0</v>
      </c>
      <c r="F20" s="11">
        <v>0</v>
      </c>
      <c r="G20" s="11">
        <v>0</v>
      </c>
      <c r="H20" s="11">
        <v>19</v>
      </c>
    </row>
    <row r="21" spans="1:8">
      <c r="A21" s="74" t="s">
        <v>116</v>
      </c>
      <c r="B21" s="11">
        <v>0</v>
      </c>
      <c r="C21" s="11">
        <v>0.2</v>
      </c>
      <c r="D21" s="11">
        <v>0</v>
      </c>
      <c r="E21" s="11">
        <v>0</v>
      </c>
      <c r="F21" s="11">
        <v>0</v>
      </c>
      <c r="G21" s="11">
        <v>0</v>
      </c>
      <c r="H21" s="11">
        <v>0.2</v>
      </c>
    </row>
    <row r="22" spans="1:8">
      <c r="A22" s="74" t="s">
        <v>120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53.6</v>
      </c>
      <c r="H22" s="11">
        <v>53.6</v>
      </c>
    </row>
    <row r="23" spans="1:8">
      <c r="A23" s="74" t="s">
        <v>117</v>
      </c>
      <c r="B23" s="11">
        <v>0</v>
      </c>
      <c r="C23" s="11">
        <v>0.2</v>
      </c>
      <c r="D23" s="11">
        <v>-75.7</v>
      </c>
      <c r="E23" s="11">
        <v>0</v>
      </c>
      <c r="F23" s="11">
        <v>0</v>
      </c>
      <c r="G23" s="11">
        <v>0</v>
      </c>
      <c r="H23" s="11">
        <v>-75.5</v>
      </c>
    </row>
    <row r="24" spans="1:8">
      <c r="A24" s="74" t="s">
        <v>118</v>
      </c>
      <c r="B24" s="11">
        <v>0</v>
      </c>
      <c r="C24" s="11">
        <v>0</v>
      </c>
      <c r="D24" s="11">
        <v>-42.8</v>
      </c>
      <c r="E24" s="11">
        <v>0</v>
      </c>
      <c r="F24" s="11">
        <v>0</v>
      </c>
      <c r="G24" s="11">
        <v>0</v>
      </c>
      <c r="H24" s="11">
        <v>-42.8</v>
      </c>
    </row>
    <row r="25" spans="1:8">
      <c r="A25" s="74" t="s">
        <v>66</v>
      </c>
      <c r="B25" s="11">
        <v>0</v>
      </c>
      <c r="C25" s="11">
        <v>0</v>
      </c>
      <c r="D25" s="11"/>
      <c r="E25" s="11">
        <v>0</v>
      </c>
      <c r="F25" s="11">
        <v>0.3</v>
      </c>
      <c r="G25" s="11">
        <v>0</v>
      </c>
      <c r="H25" s="11">
        <v>0.3</v>
      </c>
    </row>
    <row r="26" spans="1:8" ht="14.4" thickBot="1">
      <c r="A26" s="75" t="s">
        <v>121</v>
      </c>
      <c r="B26" s="11">
        <v>4.0999999999999996</v>
      </c>
      <c r="C26" s="11">
        <v>645.1</v>
      </c>
      <c r="D26" s="11">
        <v>348.40000000000015</v>
      </c>
      <c r="E26" s="11">
        <v>1.5999999999999999</v>
      </c>
      <c r="F26" s="11">
        <v>0</v>
      </c>
      <c r="G26" s="11">
        <v>127.4</v>
      </c>
      <c r="H26" s="11">
        <v>1126.6000000000001</v>
      </c>
    </row>
  </sheetData>
  <mergeCells count="1">
    <mergeCell ref="C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7"/>
  <sheetViews>
    <sheetView workbookViewId="0">
      <selection activeCell="B1" sqref="B1:B3"/>
    </sheetView>
  </sheetViews>
  <sheetFormatPr defaultRowHeight="13.8"/>
  <cols>
    <col min="1" max="1" width="3.3984375" customWidth="1"/>
    <col min="2" max="2" width="22.09765625" customWidth="1"/>
  </cols>
  <sheetData>
    <row r="1" spans="1:10" ht="14.4" thickBot="1">
      <c r="A1" s="138"/>
      <c r="B1" s="138" t="s">
        <v>0</v>
      </c>
      <c r="C1" s="77"/>
      <c r="D1" s="141" t="s">
        <v>153</v>
      </c>
      <c r="E1" s="141"/>
      <c r="F1" s="77"/>
      <c r="G1" s="77"/>
      <c r="H1" s="77"/>
      <c r="I1" s="138" t="s">
        <v>154</v>
      </c>
      <c r="J1" s="142" t="s">
        <v>155</v>
      </c>
    </row>
    <row r="2" spans="1:10" ht="14.4" thickBot="1">
      <c r="A2" s="139"/>
      <c r="B2" s="139"/>
      <c r="C2" s="78"/>
      <c r="D2" s="79" t="s">
        <v>156</v>
      </c>
      <c r="E2" s="78"/>
      <c r="F2" s="78"/>
      <c r="G2" s="138" t="s">
        <v>157</v>
      </c>
      <c r="H2" s="138" t="s">
        <v>158</v>
      </c>
      <c r="I2" s="139"/>
      <c r="J2" s="143"/>
    </row>
    <row r="3" spans="1:10" ht="18.600000000000001" thickBot="1">
      <c r="A3" s="140"/>
      <c r="B3" s="140"/>
      <c r="C3" s="80" t="s">
        <v>159</v>
      </c>
      <c r="D3" s="80" t="s">
        <v>160</v>
      </c>
      <c r="E3" s="80" t="s">
        <v>161</v>
      </c>
      <c r="F3" s="80" t="s">
        <v>162</v>
      </c>
      <c r="G3" s="140"/>
      <c r="H3" s="140"/>
      <c r="I3" s="140"/>
      <c r="J3" s="144"/>
    </row>
    <row r="4" spans="1:10" ht="14.4" thickTop="1">
      <c r="A4" s="81"/>
      <c r="B4" s="82" t="s">
        <v>122</v>
      </c>
      <c r="C4" s="83">
        <f>ROUND(([4]Segmenty!C10)/Rounding,DigAfComma)</f>
        <v>1412.3</v>
      </c>
      <c r="D4" s="83">
        <f>ROUND(([4]Segmenty!D10)/Rounding,DigAfComma)</f>
        <v>660.1</v>
      </c>
      <c r="E4" s="83">
        <f>ROUND(([4]Segmenty!E10)/Rounding,DigAfComma)</f>
        <v>395.1</v>
      </c>
      <c r="F4" s="83">
        <f>ROUND(([4]Segmenty!F10)/Rounding,DigAfComma)</f>
        <v>75.5</v>
      </c>
      <c r="G4" s="83">
        <f>ROUND(([4]Segmenty!G10)/Rounding,DigAfComma)</f>
        <v>649.79999999999995</v>
      </c>
      <c r="H4" s="83">
        <f>ROUND(([4]Segmenty!H10)/Rounding,DigAfComma)</f>
        <v>1685.6</v>
      </c>
      <c r="I4" s="83">
        <f>ROUND(([4]Segmenty!I10)/Rounding,DigAfComma)</f>
        <v>180.7</v>
      </c>
      <c r="J4" s="83">
        <f>ROUND(([4]Segmenty!J10)/Rounding,DigAfComma)+0.1</f>
        <v>5059.1000000000004</v>
      </c>
    </row>
    <row r="5" spans="1:10" ht="19.2">
      <c r="A5" s="81"/>
      <c r="B5" s="82" t="s">
        <v>123</v>
      </c>
      <c r="C5" s="11">
        <f>ROUND(([4]Segmenty!C11)/Rounding,DigAfComma)</f>
        <v>0</v>
      </c>
      <c r="D5" s="11">
        <f>ROUND(([4]Segmenty!D11)/Rounding,DigAfComma)</f>
        <v>0</v>
      </c>
      <c r="E5" s="11">
        <f>ROUND(([4]Segmenty!E11)/Rounding,DigAfComma)</f>
        <v>0</v>
      </c>
      <c r="F5" s="11">
        <f>ROUND(([4]Segmenty!F11)/Rounding,DigAfComma)</f>
        <v>0</v>
      </c>
      <c r="G5" s="11">
        <f>ROUND(([4]Segmenty!G11)/Rounding,DigAfComma)</f>
        <v>0</v>
      </c>
      <c r="H5" s="83">
        <f>ROUND(([4]Segmenty!H11)/Rounding,DigAfComma)</f>
        <v>-1604.6</v>
      </c>
      <c r="I5" s="83">
        <f>ROUND(([4]Segmenty!I11)/Rounding,DigAfComma)</f>
        <v>-180.3</v>
      </c>
      <c r="J5" s="83">
        <f>ROUND(([4]Segmenty!J11)/Rounding,DigAfComma)</f>
        <v>-1784.9</v>
      </c>
    </row>
    <row r="6" spans="1:10" ht="14.4" thickBot="1">
      <c r="A6" s="137" t="s">
        <v>124</v>
      </c>
      <c r="B6" s="137"/>
      <c r="C6" s="84">
        <f t="shared" ref="C6:J6" si="0">C5+C4</f>
        <v>1412.3</v>
      </c>
      <c r="D6" s="84">
        <f t="shared" si="0"/>
        <v>660.1</v>
      </c>
      <c r="E6" s="84">
        <f t="shared" si="0"/>
        <v>395.1</v>
      </c>
      <c r="F6" s="84">
        <f>F5+F4</f>
        <v>75.5</v>
      </c>
      <c r="G6" s="84">
        <f t="shared" si="0"/>
        <v>649.79999999999995</v>
      </c>
      <c r="H6" s="84">
        <f t="shared" si="0"/>
        <v>81</v>
      </c>
      <c r="I6" s="84">
        <f t="shared" si="0"/>
        <v>0.39999999999997726</v>
      </c>
      <c r="J6" s="84">
        <f t="shared" si="0"/>
        <v>3274.2000000000003</v>
      </c>
    </row>
    <row r="7" spans="1:10">
      <c r="A7" s="81"/>
      <c r="B7" s="85"/>
      <c r="C7" s="83"/>
      <c r="D7" s="83"/>
      <c r="E7" s="83"/>
      <c r="F7" s="83"/>
      <c r="G7" s="83"/>
      <c r="H7" s="83"/>
      <c r="I7" s="83"/>
      <c r="J7" s="83"/>
    </row>
    <row r="8" spans="1:10">
      <c r="A8" s="133" t="s">
        <v>7</v>
      </c>
      <c r="B8" s="133"/>
      <c r="C8" s="83">
        <f>ROUND(([4]Segmenty!C13)/Rounding,DigAfComma)</f>
        <v>709.4</v>
      </c>
      <c r="D8" s="83">
        <f>ROUND(([4]Segmenty!D13)/Rounding,DigAfComma)</f>
        <v>370.5</v>
      </c>
      <c r="E8" s="83">
        <f>ROUND(([4]Segmenty!E13)/Rounding,DigAfComma)</f>
        <v>232.3</v>
      </c>
      <c r="F8" s="83">
        <f>ROUND(([4]Segmenty!F13)/Rounding,DigAfComma)</f>
        <v>40.4</v>
      </c>
      <c r="G8" s="83">
        <f>ROUND(([4]Segmenty!G13)/Rounding,DigAfComma)</f>
        <v>265.89999999999998</v>
      </c>
      <c r="H8" s="83">
        <f>ROUND(([4]Segmenty!H13)/Rounding,DigAfComma)</f>
        <v>25.5</v>
      </c>
      <c r="I8" s="83" t="s">
        <v>143</v>
      </c>
      <c r="J8" s="83">
        <f>SUM(C8:I8)</f>
        <v>1644</v>
      </c>
    </row>
    <row r="9" spans="1:10" ht="28.8">
      <c r="A9" s="56"/>
      <c r="B9" s="86" t="s">
        <v>125</v>
      </c>
      <c r="C9" s="120">
        <f t="shared" ref="C9:H9" si="1">IFERROR(C8/C6,0)</f>
        <v>0.50230121079090839</v>
      </c>
      <c r="D9" s="120">
        <f t="shared" si="1"/>
        <v>0.56127859415240111</v>
      </c>
      <c r="E9" s="120">
        <f t="shared" si="1"/>
        <v>0.58795241710959245</v>
      </c>
      <c r="F9" s="120">
        <f t="shared" si="1"/>
        <v>0.53509933774834439</v>
      </c>
      <c r="G9" s="120">
        <f t="shared" si="1"/>
        <v>0.40920283164050475</v>
      </c>
      <c r="H9" s="120">
        <f t="shared" si="1"/>
        <v>0.31481481481481483</v>
      </c>
      <c r="I9" s="120" t="s">
        <v>126</v>
      </c>
      <c r="J9" s="120">
        <f>IFERROR(J8/J6,0)</f>
        <v>0.50210738501007879</v>
      </c>
    </row>
    <row r="10" spans="1:10" ht="14.4" thickBot="1">
      <c r="A10" s="134" t="s">
        <v>127</v>
      </c>
      <c r="B10" s="134"/>
      <c r="C10" s="87">
        <f>ROUND(([4]Segmenty!C15)/Rounding,DigAfComma)</f>
        <v>174.6</v>
      </c>
      <c r="D10" s="87">
        <f>ROUND(([4]Segmenty!D15)/Rounding,DigAfComma)</f>
        <v>26.6</v>
      </c>
      <c r="E10" s="87">
        <f>ROUND(([4]Segmenty!E15)/Rounding,DigAfComma)</f>
        <v>-127.6</v>
      </c>
      <c r="F10" s="87">
        <f>ROUND(([4]Segmenty!F15)/Rounding,DigAfComma)</f>
        <v>-0.2</v>
      </c>
      <c r="G10" s="87">
        <f>ROUND(([4]Segmenty!G15)/Rounding,DigAfComma)</f>
        <v>77.8</v>
      </c>
      <c r="H10" s="87">
        <f>ROUND(([4]Segmenty!H15)/Rounding,DigAfComma)</f>
        <v>19.8</v>
      </c>
      <c r="I10" s="87" t="s">
        <v>143</v>
      </c>
      <c r="J10" s="87">
        <f>SUM(C10:I10)</f>
        <v>171</v>
      </c>
    </row>
    <row r="11" spans="1:10">
      <c r="A11" s="81"/>
      <c r="B11" s="56"/>
      <c r="C11" s="88"/>
      <c r="D11" s="88"/>
      <c r="E11" s="88"/>
      <c r="F11" s="88"/>
      <c r="G11" s="88"/>
      <c r="H11" s="88"/>
      <c r="I11" s="88"/>
      <c r="J11" s="88"/>
    </row>
    <row r="12" spans="1:10">
      <c r="A12" s="135" t="s">
        <v>128</v>
      </c>
      <c r="B12" s="135"/>
      <c r="C12" s="89"/>
      <c r="D12" s="89"/>
      <c r="E12" s="89"/>
      <c r="F12" s="89"/>
      <c r="G12" s="89"/>
      <c r="H12" s="89"/>
      <c r="I12" s="89"/>
      <c r="J12" s="89"/>
    </row>
    <row r="13" spans="1:10" ht="19.2">
      <c r="A13" s="56"/>
      <c r="B13" s="90" t="s">
        <v>129</v>
      </c>
      <c r="C13" s="83">
        <f>ROUND(([4]Segmenty!C17)/Rounding,DigAfComma)</f>
        <v>1168.9000000000001</v>
      </c>
      <c r="D13" s="83">
        <f>ROUND(([4]Segmenty!D17)/Rounding,DigAfComma)</f>
        <v>800.7</v>
      </c>
      <c r="E13" s="83">
        <f>ROUND(([4]Segmenty!E17)/Rounding,DigAfComma)</f>
        <v>1259.8</v>
      </c>
      <c r="F13" s="83">
        <f>ROUND(([4]Segmenty!F17)/Rounding,DigAfComma)</f>
        <v>118.3</v>
      </c>
      <c r="G13" s="83">
        <f>ROUND(([4]Segmenty!G17)/Rounding,DigAfComma)</f>
        <v>349.2</v>
      </c>
      <c r="H13" s="83">
        <f>ROUND(([4]Segmenty!H17)/Rounding,DigAfComma)</f>
        <v>63.1</v>
      </c>
      <c r="I13" s="83">
        <f>ROUND(([4]Segmenty!I17)/Rounding,DigAfComma)</f>
        <v>72.099999999999994</v>
      </c>
      <c r="J13" s="83">
        <f>ROUND(([4]Segmenty!J17)/Rounding,DigAfComma)</f>
        <v>3832.1</v>
      </c>
    </row>
    <row r="14" spans="1:10">
      <c r="A14" s="56"/>
      <c r="B14" s="90" t="s">
        <v>130</v>
      </c>
      <c r="C14" s="83">
        <f>ROUND(([4]Segmenty!C18)/Rounding,DigAfComma)</f>
        <v>8.4</v>
      </c>
      <c r="D14" s="11">
        <f>ROUND(([4]Segmenty!D18)/Rounding,DigAfComma)</f>
        <v>0</v>
      </c>
      <c r="E14" s="83">
        <f>ROUND(([4]Segmenty!E18)/Rounding,DigAfComma)</f>
        <v>1.4</v>
      </c>
      <c r="F14" s="83">
        <f>ROUND(([4]Segmenty!F18)/Rounding,DigAfComma)</f>
        <v>1.7</v>
      </c>
      <c r="G14" s="83">
        <f>ROUND(([4]Segmenty!G18)/Rounding,DigAfComma)</f>
        <v>7.3</v>
      </c>
      <c r="H14" s="83">
        <f>ROUND(([4]Segmenty!H18)/Rounding,DigAfComma)</f>
        <v>23</v>
      </c>
      <c r="I14" s="83">
        <f>ROUND(([4]Segmenty!I18)/Rounding,DigAfComma)</f>
        <v>2.6</v>
      </c>
      <c r="J14" s="83">
        <f>ROUND(([4]Segmenty!J18)/Rounding,DigAfComma)</f>
        <v>44.4</v>
      </c>
    </row>
    <row r="15" spans="1:10">
      <c r="A15" s="81"/>
      <c r="B15" s="90" t="s">
        <v>41</v>
      </c>
      <c r="C15" s="83">
        <f>ROUND(([4]Segmenty!C19)/Rounding,DigAfComma)</f>
        <v>333.8</v>
      </c>
      <c r="D15" s="83">
        <f>ROUND(([4]Segmenty!D19)/Rounding,DigAfComma)</f>
        <v>218.1</v>
      </c>
      <c r="E15" s="83">
        <f>ROUND(([4]Segmenty!E19)/Rounding,DigAfComma)</f>
        <v>224.8</v>
      </c>
      <c r="F15" s="83">
        <f>ROUND(([4]Segmenty!F19)/Rounding,DigAfComma)</f>
        <v>43.3</v>
      </c>
      <c r="G15" s="83">
        <f>ROUND(([4]Segmenty!G19)/Rounding,DigAfComma)</f>
        <v>313</v>
      </c>
      <c r="H15" s="83">
        <f>ROUND(([4]Segmenty!H19)/Rounding,DigAfComma)</f>
        <v>815.5</v>
      </c>
      <c r="I15" s="83">
        <f>ROUND(([4]Segmenty!I19)/Rounding,DigAfComma)</f>
        <v>42.4</v>
      </c>
      <c r="J15" s="83">
        <f>ROUND(([4]Segmenty!J19)/Rounding,DigAfComma)</f>
        <v>1990.9</v>
      </c>
    </row>
    <row r="16" spans="1:10" ht="19.8" thickBot="1">
      <c r="A16" s="91"/>
      <c r="B16" s="92" t="s">
        <v>131</v>
      </c>
      <c r="C16" s="84">
        <f>ROUND(([4]Segmenty!C20)/Rounding,DigAfComma)</f>
        <v>509.2</v>
      </c>
      <c r="D16" s="84">
        <f>ROUND(([4]Segmenty!D20)/Rounding,DigAfComma)</f>
        <v>244.4</v>
      </c>
      <c r="E16" s="84">
        <f>ROUND(([4]Segmenty!E20)/Rounding,DigAfComma)</f>
        <v>153.19999999999999</v>
      </c>
      <c r="F16" s="84">
        <f>ROUND(([4]Segmenty!F20)/Rounding,DigAfComma)</f>
        <v>34.5</v>
      </c>
      <c r="G16" s="84">
        <f>ROUND(([4]Segmenty!G20)/Rounding,DigAfComma)</f>
        <v>238.3</v>
      </c>
      <c r="H16" s="84">
        <f>ROUND(([4]Segmenty!H20)/Rounding,DigAfComma)</f>
        <v>63.1</v>
      </c>
      <c r="I16" s="84">
        <f>ROUND(([4]Segmenty!I20)/Rounding,DigAfComma)</f>
        <v>72.099999999999994</v>
      </c>
      <c r="J16" s="84">
        <f>ROUND(([4]Segmenty!J20)/Rounding,DigAfComma)</f>
        <v>1314.8</v>
      </c>
    </row>
    <row r="17" spans="1:10">
      <c r="A17" s="136" t="s">
        <v>132</v>
      </c>
      <c r="B17" s="136"/>
      <c r="C17" s="83"/>
      <c r="D17" s="83"/>
      <c r="E17" s="83"/>
      <c r="F17" s="83"/>
      <c r="G17" s="83"/>
      <c r="H17" s="83"/>
      <c r="I17" s="83"/>
      <c r="J17" s="83"/>
    </row>
    <row r="18" spans="1:10">
      <c r="A18" s="56"/>
      <c r="B18" s="90" t="s">
        <v>71</v>
      </c>
      <c r="C18" s="83">
        <f>ROUND(([4]Segmenty!C22)/Rounding,DigAfComma)</f>
        <v>-160.6</v>
      </c>
      <c r="D18" s="83">
        <f>ROUND(([4]Segmenty!D22)/Rounding,DigAfComma)</f>
        <v>-106.9</v>
      </c>
      <c r="E18" s="83">
        <f>ROUND(([4]Segmenty!E22)/Rounding,DigAfComma)</f>
        <v>-127.7</v>
      </c>
      <c r="F18" s="83">
        <f>ROUND(([4]Segmenty!F22)/Rounding,DigAfComma)</f>
        <v>-11.8</v>
      </c>
      <c r="G18" s="83">
        <f>ROUND(([4]Segmenty!G22)/Rounding,DigAfComma)</f>
        <v>-3.1</v>
      </c>
      <c r="H18" s="83">
        <f>ROUND(([4]Segmenty!H22)/Rounding,DigAfComma)</f>
        <v>-0.6</v>
      </c>
      <c r="I18" s="83">
        <f>ROUND(([4]Segmenty!I22)/Rounding,DigAfComma)</f>
        <v>-1.8</v>
      </c>
      <c r="J18" s="83">
        <f>SUM(C18:I18)</f>
        <v>-412.50000000000006</v>
      </c>
    </row>
    <row r="19" spans="1:10" ht="29.4" thickBot="1">
      <c r="A19" s="91"/>
      <c r="B19" s="92" t="s">
        <v>133</v>
      </c>
      <c r="C19" s="93">
        <f>ROUND(([4]Segmenty!C23)/Rounding,DigAfComma)</f>
        <v>0</v>
      </c>
      <c r="D19" s="93">
        <f>ROUND(([4]Segmenty!D23)/Rounding,DigAfComma)</f>
        <v>0</v>
      </c>
      <c r="E19" s="93">
        <f>ROUND(([4]Segmenty!E23)/Rounding,DigAfComma)</f>
        <v>0</v>
      </c>
      <c r="F19" s="93">
        <f>ROUND(([4]Segmenty!F23)/Rounding,DigAfComma)</f>
        <v>0</v>
      </c>
      <c r="G19" s="93">
        <f>ROUND(([4]Segmenty!G23)/Rounding,DigAfComma)</f>
        <v>0</v>
      </c>
      <c r="H19" s="93">
        <f>ROUND(([4]Segmenty!H23)/Rounding,DigAfComma)</f>
        <v>0</v>
      </c>
      <c r="I19" s="93">
        <f>ROUND(([4]Segmenty!I23)/Rounding,DigAfComma)</f>
        <v>0</v>
      </c>
      <c r="J19" s="93">
        <f>ROUND(([4]Segmenty!J23)/Rounding,DigAfComma)</f>
        <v>0</v>
      </c>
    </row>
    <row r="20" spans="1:10" ht="14.4" thickBot="1"/>
    <row r="21" spans="1:10" ht="14.4" thickBot="1">
      <c r="A21" s="94"/>
      <c r="B21" s="94" t="s">
        <v>163</v>
      </c>
      <c r="C21" s="95"/>
      <c r="D21" s="95"/>
      <c r="E21" s="95"/>
      <c r="F21" s="95"/>
      <c r="G21" s="95"/>
      <c r="H21" s="95"/>
      <c r="I21" s="96"/>
      <c r="J21" s="96"/>
    </row>
    <row r="22" spans="1:10" ht="14.4" thickTop="1">
      <c r="A22" s="81"/>
      <c r="B22" s="82" t="s">
        <v>122</v>
      </c>
      <c r="C22" s="97">
        <v>1382.1</v>
      </c>
      <c r="D22" s="97">
        <v>575.4</v>
      </c>
      <c r="E22" s="97">
        <v>288.60000000000002</v>
      </c>
      <c r="F22" s="97">
        <v>50.6</v>
      </c>
      <c r="G22" s="97">
        <v>406.6</v>
      </c>
      <c r="H22" s="97">
        <v>1825.8</v>
      </c>
      <c r="I22" s="97">
        <v>255.8</v>
      </c>
      <c r="J22" s="97">
        <v>4784.8999999999996</v>
      </c>
    </row>
    <row r="23" spans="1:10" ht="19.2">
      <c r="A23" s="81"/>
      <c r="B23" s="82" t="s">
        <v>123</v>
      </c>
      <c r="C23" s="97" t="s">
        <v>143</v>
      </c>
      <c r="D23" s="97" t="s">
        <v>143</v>
      </c>
      <c r="E23" s="97" t="s">
        <v>143</v>
      </c>
      <c r="F23" s="97" t="s">
        <v>143</v>
      </c>
      <c r="G23" s="97" t="s">
        <v>143</v>
      </c>
      <c r="H23" s="97">
        <v>-1696.1</v>
      </c>
      <c r="I23" s="97">
        <v>-255.3</v>
      </c>
      <c r="J23" s="97">
        <v>-1951.3999999999999</v>
      </c>
    </row>
    <row r="24" spans="1:10" ht="14.4" thickBot="1">
      <c r="A24" s="137" t="s">
        <v>124</v>
      </c>
      <c r="B24" s="137"/>
      <c r="C24" s="98">
        <v>1382.1</v>
      </c>
      <c r="D24" s="98">
        <v>575.4</v>
      </c>
      <c r="E24" s="98">
        <v>288.60000000000002</v>
      </c>
      <c r="F24" s="98">
        <v>50.6</v>
      </c>
      <c r="G24" s="98">
        <v>406.6</v>
      </c>
      <c r="H24" s="98">
        <v>129.70000000000005</v>
      </c>
      <c r="I24" s="98">
        <v>0.5</v>
      </c>
      <c r="J24" s="98">
        <v>2833.5</v>
      </c>
    </row>
    <row r="25" spans="1:10">
      <c r="A25" s="81"/>
      <c r="B25" s="85"/>
      <c r="C25" s="99"/>
      <c r="D25" s="99"/>
      <c r="E25" s="99"/>
      <c r="F25" s="99"/>
      <c r="G25" s="99"/>
      <c r="H25" s="99"/>
      <c r="I25" s="99"/>
      <c r="J25" s="99"/>
    </row>
    <row r="26" spans="1:10">
      <c r="A26" s="133" t="s">
        <v>7</v>
      </c>
      <c r="B26" s="133"/>
      <c r="C26" s="97">
        <v>703.8</v>
      </c>
      <c r="D26" s="97">
        <v>332.2</v>
      </c>
      <c r="E26" s="97">
        <v>166.2</v>
      </c>
      <c r="F26" s="97">
        <v>26.5</v>
      </c>
      <c r="G26" s="97">
        <v>167.1</v>
      </c>
      <c r="H26" s="97">
        <v>45.7</v>
      </c>
      <c r="I26" s="97">
        <v>0</v>
      </c>
      <c r="J26" s="97">
        <v>1441.5</v>
      </c>
    </row>
    <row r="27" spans="1:10" ht="28.8">
      <c r="A27" s="56"/>
      <c r="B27" s="86" t="s">
        <v>125</v>
      </c>
      <c r="C27" s="100">
        <v>0.50900000000000001</v>
      </c>
      <c r="D27" s="100">
        <v>0.57699999999999996</v>
      </c>
      <c r="E27" s="100">
        <v>0.57599999999999996</v>
      </c>
      <c r="F27" s="100">
        <v>0.52400000000000002</v>
      </c>
      <c r="G27" s="100">
        <v>0.41099999999999998</v>
      </c>
      <c r="H27" s="100">
        <v>0.35199999999999998</v>
      </c>
      <c r="I27" s="101" t="s">
        <v>126</v>
      </c>
      <c r="J27" s="100">
        <v>0.50900000000000001</v>
      </c>
    </row>
    <row r="28" spans="1:10" ht="14.4" thickBot="1">
      <c r="A28" s="134" t="s">
        <v>127</v>
      </c>
      <c r="B28" s="134"/>
      <c r="C28" s="98">
        <v>223.9</v>
      </c>
      <c r="D28" s="98">
        <v>45.2</v>
      </c>
      <c r="E28" s="98">
        <v>-79</v>
      </c>
      <c r="F28" s="98">
        <v>3</v>
      </c>
      <c r="G28" s="98">
        <v>63.6</v>
      </c>
      <c r="H28" s="98">
        <v>33.200000000000003</v>
      </c>
      <c r="I28" s="98">
        <v>0</v>
      </c>
      <c r="J28" s="98">
        <v>289.89999999999998</v>
      </c>
    </row>
    <row r="29" spans="1:10">
      <c r="A29" s="81"/>
      <c r="B29" s="56"/>
      <c r="C29" s="99"/>
      <c r="D29" s="99"/>
      <c r="E29" s="99"/>
      <c r="F29" s="99"/>
      <c r="G29" s="99"/>
      <c r="H29" s="99"/>
      <c r="I29" s="99"/>
      <c r="J29" s="99"/>
    </row>
    <row r="30" spans="1:10">
      <c r="A30" s="135" t="s">
        <v>128</v>
      </c>
      <c r="B30" s="135"/>
      <c r="C30" s="99"/>
      <c r="D30" s="99"/>
      <c r="E30" s="99"/>
      <c r="F30" s="99"/>
      <c r="G30" s="99"/>
      <c r="H30" s="99"/>
      <c r="I30" s="99"/>
      <c r="J30" s="99"/>
    </row>
    <row r="31" spans="1:10" ht="19.2">
      <c r="A31" s="56"/>
      <c r="B31" s="90" t="s">
        <v>129</v>
      </c>
      <c r="C31" s="97">
        <v>377.1</v>
      </c>
      <c r="D31" s="97">
        <v>132.9</v>
      </c>
      <c r="E31" s="97">
        <v>84.6</v>
      </c>
      <c r="F31" s="97">
        <v>15.6</v>
      </c>
      <c r="G31" s="97">
        <v>326.10000000000002</v>
      </c>
      <c r="H31" s="97">
        <v>28.9</v>
      </c>
      <c r="I31" s="97">
        <v>91</v>
      </c>
      <c r="J31" s="97">
        <v>1056.2</v>
      </c>
    </row>
    <row r="32" spans="1:10">
      <c r="A32" s="56"/>
      <c r="B32" s="90" t="s">
        <v>130</v>
      </c>
      <c r="C32" s="97">
        <v>4.2</v>
      </c>
      <c r="D32" s="97" t="s">
        <v>143</v>
      </c>
      <c r="E32" s="97" t="s">
        <v>143</v>
      </c>
      <c r="F32" s="97">
        <v>0.6</v>
      </c>
      <c r="G32" s="97">
        <v>1.2</v>
      </c>
      <c r="H32" s="97">
        <v>6.6</v>
      </c>
      <c r="I32" s="97">
        <v>3.2</v>
      </c>
      <c r="J32" s="97">
        <v>15.8</v>
      </c>
    </row>
    <row r="33" spans="1:10">
      <c r="A33" s="81"/>
      <c r="B33" s="90" t="s">
        <v>41</v>
      </c>
      <c r="C33" s="97">
        <v>295.89999999999998</v>
      </c>
      <c r="D33" s="97">
        <v>163.80000000000001</v>
      </c>
      <c r="E33" s="97">
        <v>100.8</v>
      </c>
      <c r="F33" s="97">
        <v>26.6</v>
      </c>
      <c r="G33" s="97">
        <v>202.4</v>
      </c>
      <c r="H33" s="97">
        <v>711.6</v>
      </c>
      <c r="I33" s="97">
        <v>51.2</v>
      </c>
      <c r="J33" s="97">
        <v>1552.3</v>
      </c>
    </row>
    <row r="34" spans="1:10" ht="19.8" thickBot="1">
      <c r="A34" s="81"/>
      <c r="B34" s="90" t="s">
        <v>131</v>
      </c>
      <c r="C34" s="98">
        <v>377.1</v>
      </c>
      <c r="D34" s="98">
        <v>132.9</v>
      </c>
      <c r="E34" s="98">
        <v>84.6</v>
      </c>
      <c r="F34" s="98">
        <v>15.6</v>
      </c>
      <c r="G34" s="98">
        <v>219.9</v>
      </c>
      <c r="H34" s="98">
        <v>28.9</v>
      </c>
      <c r="I34" s="98">
        <v>91</v>
      </c>
      <c r="J34" s="98">
        <v>950</v>
      </c>
    </row>
    <row r="35" spans="1:10">
      <c r="A35" s="136" t="s">
        <v>132</v>
      </c>
      <c r="B35" s="136"/>
      <c r="C35" s="99"/>
      <c r="D35" s="99"/>
      <c r="E35" s="99"/>
      <c r="F35" s="99"/>
      <c r="G35" s="99"/>
      <c r="H35" s="99"/>
      <c r="I35" s="99"/>
      <c r="J35" s="99"/>
    </row>
    <row r="36" spans="1:10">
      <c r="A36" s="56"/>
      <c r="B36" s="90" t="s">
        <v>71</v>
      </c>
      <c r="C36" s="97">
        <v>-20.5</v>
      </c>
      <c r="D36" s="97">
        <v>-15.2</v>
      </c>
      <c r="E36" s="97">
        <v>-9.6</v>
      </c>
      <c r="F36" s="97">
        <v>-1.5</v>
      </c>
      <c r="G36" s="97">
        <v>-1.7</v>
      </c>
      <c r="H36" s="97">
        <v>-0.6</v>
      </c>
      <c r="I36" s="97">
        <v>-1.9</v>
      </c>
      <c r="J36" s="97">
        <v>-51.000000000000007</v>
      </c>
    </row>
    <row r="37" spans="1:10" ht="29.4" thickBot="1">
      <c r="A37" s="102"/>
      <c r="B37" s="103" t="s">
        <v>133</v>
      </c>
      <c r="C37" s="104">
        <v>0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</row>
  </sheetData>
  <mergeCells count="17">
    <mergeCell ref="A1:A3"/>
    <mergeCell ref="B1:B3"/>
    <mergeCell ref="D1:E1"/>
    <mergeCell ref="I1:I3"/>
    <mergeCell ref="J1:J3"/>
    <mergeCell ref="G2:G3"/>
    <mergeCell ref="H2:H3"/>
    <mergeCell ref="A26:B26"/>
    <mergeCell ref="A28:B28"/>
    <mergeCell ref="A30:B30"/>
    <mergeCell ref="A35:B35"/>
    <mergeCell ref="A6:B6"/>
    <mergeCell ref="A8:B8"/>
    <mergeCell ref="A10:B10"/>
    <mergeCell ref="A12:B12"/>
    <mergeCell ref="A17:B17"/>
    <mergeCell ref="A24:B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workbookViewId="0">
      <selection activeCell="E11" sqref="E11"/>
    </sheetView>
  </sheetViews>
  <sheetFormatPr defaultRowHeight="13.8"/>
  <cols>
    <col min="1" max="1" width="13.69921875" bestFit="1" customWidth="1"/>
    <col min="2" max="5" width="12.09765625" customWidth="1"/>
  </cols>
  <sheetData>
    <row r="1" spans="1:5" ht="29.25" customHeight="1">
      <c r="A1" s="105"/>
      <c r="B1" s="145" t="s">
        <v>134</v>
      </c>
      <c r="C1" s="145"/>
      <c r="D1" s="146" t="s">
        <v>135</v>
      </c>
      <c r="E1" s="146"/>
    </row>
    <row r="2" spans="1:5" ht="14.4" thickBot="1">
      <c r="A2" s="106"/>
      <c r="B2" s="107" t="s">
        <v>0</v>
      </c>
      <c r="C2" s="108" t="s">
        <v>2</v>
      </c>
      <c r="D2" s="107" t="s">
        <v>0</v>
      </c>
      <c r="E2" s="108" t="s">
        <v>2</v>
      </c>
    </row>
    <row r="3" spans="1:5" ht="14.4" thickTop="1">
      <c r="A3" s="109" t="s">
        <v>136</v>
      </c>
      <c r="B3" s="110">
        <v>1412.3</v>
      </c>
      <c r="C3" s="111">
        <v>1382.1</v>
      </c>
      <c r="D3" s="110">
        <v>1299.2</v>
      </c>
      <c r="E3" s="111">
        <v>493.1</v>
      </c>
    </row>
    <row r="4" spans="1:5">
      <c r="A4" s="109" t="s">
        <v>137</v>
      </c>
      <c r="B4" s="110">
        <v>199.8</v>
      </c>
      <c r="C4" s="111">
        <v>202.5</v>
      </c>
      <c r="D4" s="110">
        <v>193.4</v>
      </c>
      <c r="E4" s="111">
        <v>45.3</v>
      </c>
    </row>
    <row r="5" spans="1:5">
      <c r="A5" s="109" t="s">
        <v>138</v>
      </c>
      <c r="B5" s="110">
        <v>158.30000000000001</v>
      </c>
      <c r="C5" s="111">
        <v>153.30000000000001</v>
      </c>
      <c r="D5" s="110">
        <v>202.6</v>
      </c>
      <c r="E5" s="111">
        <v>38.1</v>
      </c>
    </row>
    <row r="6" spans="1:5">
      <c r="A6" s="109" t="s">
        <v>139</v>
      </c>
      <c r="B6" s="110">
        <v>151.69999999999999</v>
      </c>
      <c r="C6" s="111">
        <v>178.3</v>
      </c>
      <c r="D6" s="110">
        <v>547.6</v>
      </c>
      <c r="E6" s="111">
        <v>54.8</v>
      </c>
    </row>
    <row r="7" spans="1:5">
      <c r="A7" s="109" t="s">
        <v>140</v>
      </c>
      <c r="B7" s="110">
        <v>113.1</v>
      </c>
      <c r="C7" s="111">
        <v>118.8</v>
      </c>
      <c r="D7" s="110">
        <v>110.5</v>
      </c>
      <c r="E7" s="111">
        <v>20.100000000000001</v>
      </c>
    </row>
    <row r="8" spans="1:5">
      <c r="A8" s="109" t="s">
        <v>141</v>
      </c>
      <c r="B8" s="110">
        <v>95.8</v>
      </c>
      <c r="C8" s="111">
        <v>110.4</v>
      </c>
      <c r="D8" s="110">
        <v>370.5</v>
      </c>
      <c r="E8" s="111">
        <v>29.8</v>
      </c>
    </row>
    <row r="9" spans="1:5">
      <c r="A9" s="109" t="s">
        <v>142</v>
      </c>
      <c r="B9" s="110">
        <v>119.9</v>
      </c>
      <c r="C9" s="111">
        <v>79.7</v>
      </c>
      <c r="D9" s="110">
        <v>170.2</v>
      </c>
      <c r="E9" s="112" t="s">
        <v>143</v>
      </c>
    </row>
    <row r="10" spans="1:5">
      <c r="A10" s="109" t="s">
        <v>144</v>
      </c>
      <c r="B10" s="110">
        <v>147.6</v>
      </c>
      <c r="C10" s="112" t="s">
        <v>143</v>
      </c>
      <c r="D10" s="110">
        <v>341.7</v>
      </c>
      <c r="E10" s="112" t="s">
        <v>143</v>
      </c>
    </row>
    <row r="11" spans="1:5">
      <c r="A11" s="109" t="s">
        <v>145</v>
      </c>
      <c r="B11" s="110">
        <v>48.2</v>
      </c>
      <c r="C11" s="111">
        <v>51.4</v>
      </c>
      <c r="D11" s="110">
        <v>57.2</v>
      </c>
      <c r="E11" s="111">
        <v>14.5</v>
      </c>
    </row>
    <row r="12" spans="1:5">
      <c r="A12" s="109" t="s">
        <v>146</v>
      </c>
      <c r="B12" s="110">
        <v>30.4</v>
      </c>
      <c r="C12" s="111">
        <v>30.1</v>
      </c>
      <c r="D12" s="110">
        <v>32.200000000000003</v>
      </c>
      <c r="E12" s="111">
        <v>7.3</v>
      </c>
    </row>
    <row r="13" spans="1:5">
      <c r="A13" s="109" t="s">
        <v>147</v>
      </c>
      <c r="B13" s="110">
        <v>147.30000000000001</v>
      </c>
      <c r="C13" s="111">
        <v>120.3</v>
      </c>
      <c r="D13" s="110">
        <v>152.9</v>
      </c>
      <c r="E13" s="111">
        <v>23.2</v>
      </c>
    </row>
    <row r="14" spans="1:5">
      <c r="A14" s="109" t="s">
        <v>148</v>
      </c>
      <c r="B14" s="110">
        <v>649.79999999999995</v>
      </c>
      <c r="C14" s="111">
        <v>406.6</v>
      </c>
      <c r="D14" s="113">
        <v>349.2</v>
      </c>
      <c r="E14" s="111">
        <v>326.10000000000002</v>
      </c>
    </row>
    <row r="15" spans="1:5">
      <c r="A15" s="114" t="s">
        <v>149</v>
      </c>
      <c r="B15" s="115">
        <v>3274.2</v>
      </c>
      <c r="C15" s="116">
        <v>2833.4999999999995</v>
      </c>
      <c r="D15" s="115">
        <v>3827.1999999999994</v>
      </c>
      <c r="E15" s="116">
        <v>1052.3</v>
      </c>
    </row>
    <row r="16" spans="1:5">
      <c r="A16" s="109" t="s">
        <v>150</v>
      </c>
      <c r="B16" s="117"/>
      <c r="C16" s="111"/>
      <c r="D16" s="110">
        <v>79.900000000000006</v>
      </c>
      <c r="E16" s="111">
        <v>62.2</v>
      </c>
    </row>
    <row r="17" spans="1:5">
      <c r="A17" s="109" t="s">
        <v>151</v>
      </c>
      <c r="B17" s="117"/>
      <c r="C17" s="111"/>
      <c r="D17" s="118" t="s">
        <v>143</v>
      </c>
      <c r="E17" s="112" t="s">
        <v>143</v>
      </c>
    </row>
    <row r="18" spans="1:5">
      <c r="A18" s="114" t="s">
        <v>152</v>
      </c>
      <c r="B18" s="119"/>
      <c r="C18" s="116"/>
      <c r="D18" s="115">
        <v>3907.0999999999995</v>
      </c>
      <c r="E18" s="116">
        <v>1114.5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Okładka</vt:lpstr>
      <vt:lpstr>RZiS</vt:lpstr>
      <vt:lpstr>BILANS</vt:lpstr>
      <vt:lpstr>PRZEPŁYWY</vt:lpstr>
      <vt:lpstr>KAPITAŁ WŁASNY</vt:lpstr>
      <vt:lpstr>SEGMENTY</vt:lpstr>
      <vt:lpstr>sprzedaż po KRAJACH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Pokora</cp:lastModifiedBy>
  <dcterms:created xsi:type="dcterms:W3CDTF">2019-06-17T12:22:52Z</dcterms:created>
  <dcterms:modified xsi:type="dcterms:W3CDTF">2019-06-26T12:35:55Z</dcterms:modified>
</cp:coreProperties>
</file>